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<sst xmlns="http://schemas.openxmlformats.org/spreadsheetml/2006/main" count="182" uniqueCount="140">
  <si>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</si>
  <si>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</si>
  <si>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</si>
  <si>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</si>
  <si>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</si>
  <si>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</si>
  <si>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</si>
  <si>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</si>
  <si>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</si>
  <si>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</si>
  <si>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</si>
  <si>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</si>
  <si>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</si>
  <si>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</si>
  <si>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</si>
  <si>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</si>
  <si>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</si>
  <si>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</si>
  <si>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</si>
  <si>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</si>
  <si>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</si>
  <si>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</si>
  <si>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</si>
  <si>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köztemető fenntartás</t>
  </si>
  <si>
    <t>1 2</t>
  </si>
  <si>
    <t>Házi szociális gondozás</t>
  </si>
  <si>
    <t>Szociális étkezés</t>
  </si>
  <si>
    <t xml:space="preserve">1 3 </t>
  </si>
  <si>
    <t>Szociális ellátás össz.</t>
  </si>
  <si>
    <t>1 4 1</t>
  </si>
  <si>
    <t>Telep. Üzemelt.össz.</t>
  </si>
  <si>
    <t>Város és község rend.</t>
  </si>
  <si>
    <t>Önkorm. igazg.tev.</t>
  </si>
  <si>
    <t>1 5 1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</si>
  <si>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</si>
  <si>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</si>
  <si>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</si>
  <si>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</si>
  <si>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</si>
  <si>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</si>
  <si>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</si>
  <si>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</si>
  <si>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</si>
  <si>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</si>
  <si>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</si>
  <si>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</si>
  <si>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</si>
  <si>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</si>
  <si>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</si>
  <si>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</si>
  <si>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</si>
  <si>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</si>
  <si>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</si>
  <si>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</si>
  <si>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</si>
  <si>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</si>
  <si>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</si>
  <si>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</si>
  <si>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4 6 </t>
  </si>
  <si>
    <t xml:space="preserve">4 7 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</si>
  <si>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</si>
  <si>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</si>
  <si>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</si>
  <si>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</si>
  <si>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</si>
  <si>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</si>
  <si>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Települési hulladék k.</t>
  </si>
  <si>
    <t>Hivatásos önk. Tűzolt.</t>
  </si>
  <si>
    <t>1 5 9</t>
  </si>
  <si>
    <t>Finanszírozási műv. elsz.</t>
  </si>
  <si>
    <t>1 3 2</t>
  </si>
  <si>
    <t xml:space="preserve">1 7 1 </t>
  </si>
  <si>
    <t>Cigány kisebbs.önkorm.</t>
  </si>
  <si>
    <t>Egyéb bev.</t>
  </si>
  <si>
    <t>Fejl.hitel</t>
  </si>
  <si>
    <t>Szennyvízkezelés</t>
  </si>
  <si>
    <t>Kiegészítő alapellátás.</t>
  </si>
  <si>
    <t>1 1 2</t>
  </si>
  <si>
    <t>1 2 4</t>
  </si>
  <si>
    <t>Pótelőirányzat</t>
  </si>
  <si>
    <t>Város és k.rend. mód. előir</t>
  </si>
  <si>
    <t>Település üz. mód. előir.</t>
  </si>
  <si>
    <t>1 3 5</t>
  </si>
  <si>
    <t>1 3 6</t>
  </si>
  <si>
    <t>Eseti pénzb. szoc.ellát.</t>
  </si>
  <si>
    <t>1 3 3</t>
  </si>
  <si>
    <t>Finansz. műv. mód. előir.</t>
  </si>
  <si>
    <t>Cigány K. mód. előir.</t>
  </si>
  <si>
    <t>1 7 2</t>
  </si>
  <si>
    <t>1 7</t>
  </si>
  <si>
    <t>Kisebbs. önk.  összesen</t>
  </si>
  <si>
    <t>Kisebbs. önk. mód.előir.</t>
  </si>
  <si>
    <t>Egyéb felad. mód. előir.</t>
  </si>
  <si>
    <t>Polg. Hiv. mód.előir.össz.</t>
  </si>
  <si>
    <t>Eseti p. szoc. mód.előir.</t>
  </si>
  <si>
    <t>Szoc. ellátás mód. ei. ö.</t>
  </si>
  <si>
    <t>3 1</t>
  </si>
  <si>
    <t>Ált. isk. ell. mód. előir.</t>
  </si>
  <si>
    <t xml:space="preserve">1 5 5 </t>
  </si>
  <si>
    <t>Eü. ellátás mód. előir.</t>
  </si>
  <si>
    <t>Részben önálló. mód.ei.</t>
  </si>
  <si>
    <t>Pótelőirányzat össz.</t>
  </si>
  <si>
    <t>Önk. fekad, mód.előir.</t>
  </si>
  <si>
    <t>Polg.Hiv.mód. előir.össz.</t>
  </si>
  <si>
    <t>2 1</t>
  </si>
  <si>
    <t>Óvodai ellátás mód.előir.</t>
  </si>
  <si>
    <t>Pótelőirányzat  összesen</t>
  </si>
  <si>
    <t xml:space="preserve">Óvodai. ell. mód. össz. </t>
  </si>
  <si>
    <t>Ált. iskola mód.előir.</t>
  </si>
  <si>
    <t>Ált. isk. mód. előir.</t>
  </si>
  <si>
    <t xml:space="preserve">Szlovák K. mód. előir. </t>
  </si>
  <si>
    <t>Anya és gyermek véd.mód.</t>
  </si>
  <si>
    <t>Óvodai ellátás mód.ei.</t>
  </si>
  <si>
    <t>Módosított előirányzat</t>
  </si>
  <si>
    <t>Egyéb szórakoztató tev.</t>
  </si>
  <si>
    <t>Népszavazás mód. előir.</t>
  </si>
  <si>
    <t>Helyi közút lét módosított.</t>
  </si>
  <si>
    <t xml:space="preserve"> Rendszeres gyv, pénzbeni</t>
  </si>
  <si>
    <t>Rendszeres gyv. mód. előir.</t>
  </si>
  <si>
    <t>módosított előirányzat</t>
  </si>
  <si>
    <t xml:space="preserve">Óvodai ellátás </t>
  </si>
  <si>
    <t>Házi szol. gond mód. előir.</t>
  </si>
  <si>
    <t>Polgári védelem pót. és mód.</t>
  </si>
  <si>
    <t>1 4</t>
  </si>
  <si>
    <t xml:space="preserve">Szoc. étkezés módosított </t>
  </si>
  <si>
    <t>Szlovák Kisebbs. mód. előir.</t>
  </si>
  <si>
    <t>Pótelőirányazt</t>
  </si>
  <si>
    <t>Iskolai int. vagyon mód. előir.</t>
  </si>
  <si>
    <t>Pótelőir.</t>
  </si>
  <si>
    <t>Fogorvosi ell. mód. előir.</t>
  </si>
  <si>
    <t>Védőn ői szolg. mód. előir.</t>
  </si>
  <si>
    <t>Pótelőirányzt</t>
  </si>
  <si>
    <t>Anya és gy. véd. mód. előir-</t>
  </si>
  <si>
    <t>Kieg. alap. mód. előir.</t>
  </si>
  <si>
    <t xml:space="preserve">Háziorvosi szolg. mőd. előir. </t>
  </si>
  <si>
    <t>Katasztófa véd.  mód. előir.</t>
  </si>
  <si>
    <t>Bevételek összesenXII.hó</t>
  </si>
  <si>
    <t>Bevét. mód. ei. össz.II.hó</t>
  </si>
  <si>
    <t xml:space="preserve">Kisegítő meg. módosított </t>
  </si>
  <si>
    <t xml:space="preserve">2. számú melléklet  a 4./2006. (II.24.) önkormányzati  rendelethez
Rétság Város Önkormányzat  2005. évi módosított költségvetésének szakfeladatos bevételei (1000 Ft-ban)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</si>
</sst>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7" fillId="0" borderId="6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9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8" fillId="0" borderId="17" xfId="0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7" fillId="2" borderId="14" xfId="0" applyFont="1" applyFill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4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8" fillId="2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/>
    </xf>
    <xf numFmtId="0" fontId="8" fillId="0" borderId="25" xfId="0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2" borderId="31" xfId="0" applyFont="1" applyFill="1" applyBorder="1" applyAlignment="1">
      <alignment horizontal="center"/>
    </xf>
    <xf numFmtId="0" fontId="6" fillId="0" borderId="32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8" fillId="0" borderId="21" xfId="0" applyNumberFormat="1" applyFont="1" applyFill="1" applyBorder="1" applyAlignment="1">
      <alignment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zoomScale="105" zoomScaleNormal="105" workbookViewId="0" topLeftCell="A1">
      <selection activeCell="A2" sqref="A2"/>
    </sheetView>
  </sheetViews>
  <sheetFormatPr defaultColWidth="9.140625" defaultRowHeight="12.75"/>
  <cols>
    <col min="2" max="2" width="19.00390625" style="0" customWidth="1"/>
    <col min="3" max="5" width="7.7109375" style="0" customWidth="1"/>
    <col min="6" max="6" width="8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7.28125" style="0" customWidth="1"/>
    <col min="12" max="12" width="8.00390625" style="0" customWidth="1"/>
    <col min="14" max="14" width="10.7109375" style="0" customWidth="1"/>
    <col min="16" max="16" width="10.00390625" style="0" bestFit="1" customWidth="1"/>
  </cols>
  <sheetData>
    <row r="1" spans="1:14" ht="47.25" customHeight="1" thickBot="1">
      <c r="A1" s="112" t="s">
        <v>139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22" s="4" customFormat="1" ht="10.5" customHeight="1" thickBot="1">
      <c r="A2" s="98" t="s">
        <v>1</v>
      </c>
      <c r="B2" s="57" t="s">
        <v>2</v>
      </c>
      <c r="C2" s="58" t="s">
        <v>3</v>
      </c>
      <c r="D2" s="58" t="s">
        <v>73</v>
      </c>
      <c r="E2" s="58" t="s">
        <v>7</v>
      </c>
      <c r="F2" s="58" t="s">
        <v>4</v>
      </c>
      <c r="G2" s="58" t="s">
        <v>5</v>
      </c>
      <c r="H2" s="58" t="s">
        <v>15</v>
      </c>
      <c r="I2" s="58" t="s">
        <v>6</v>
      </c>
      <c r="J2" s="58" t="s">
        <v>8</v>
      </c>
      <c r="K2" s="58" t="s">
        <v>74</v>
      </c>
      <c r="L2" s="58" t="s">
        <v>9</v>
      </c>
      <c r="M2" s="58" t="s">
        <v>10</v>
      </c>
      <c r="N2" s="59" t="s">
        <v>11</v>
      </c>
      <c r="O2" s="6"/>
      <c r="P2" s="6"/>
      <c r="Q2" s="6"/>
      <c r="R2" s="6"/>
      <c r="S2" s="6"/>
      <c r="T2" s="6"/>
      <c r="U2" s="6"/>
      <c r="V2" s="6"/>
    </row>
    <row r="3" spans="1:14" s="1" customFormat="1" ht="10.5" customHeight="1">
      <c r="A3" s="78" t="s">
        <v>16</v>
      </c>
      <c r="B3" s="28" t="s">
        <v>32</v>
      </c>
      <c r="C3" s="29">
        <v>2346</v>
      </c>
      <c r="D3" s="29"/>
      <c r="E3" s="29">
        <v>0</v>
      </c>
      <c r="F3" s="29"/>
      <c r="G3" s="29"/>
      <c r="H3" s="29"/>
      <c r="I3" s="29"/>
      <c r="J3" s="29"/>
      <c r="K3" s="29"/>
      <c r="L3" s="29"/>
      <c r="M3" s="29"/>
      <c r="N3" s="41">
        <f>SUM(C3:M3)</f>
        <v>2346</v>
      </c>
    </row>
    <row r="4" spans="1:14" s="1" customFormat="1" ht="10.5" customHeight="1">
      <c r="A4" s="79"/>
      <c r="B4" s="30" t="s">
        <v>79</v>
      </c>
      <c r="C4" s="31">
        <v>142</v>
      </c>
      <c r="D4" s="31"/>
      <c r="E4" s="31">
        <v>0</v>
      </c>
      <c r="F4" s="31"/>
      <c r="G4" s="31"/>
      <c r="H4" s="31"/>
      <c r="I4" s="31"/>
      <c r="J4" s="31"/>
      <c r="K4" s="31"/>
      <c r="L4" s="31"/>
      <c r="M4" s="31"/>
      <c r="N4" s="49">
        <f>SUM(C4:M4)</f>
        <v>142</v>
      </c>
    </row>
    <row r="5" spans="1:14" s="1" customFormat="1" ht="10.5" customHeight="1" thickBot="1">
      <c r="A5" s="80"/>
      <c r="B5" s="34" t="s">
        <v>119</v>
      </c>
      <c r="C5" s="35">
        <f>SUM(C3:C4)</f>
        <v>2488</v>
      </c>
      <c r="D5" s="35">
        <f aca="true" t="shared" si="0" ref="D5:N5">SUM(D3:D4)</f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42">
        <f t="shared" si="0"/>
        <v>2488</v>
      </c>
    </row>
    <row r="6" spans="1:14" s="1" customFormat="1" ht="10.5" customHeight="1" thickBot="1">
      <c r="A6" s="81" t="s">
        <v>77</v>
      </c>
      <c r="B6" s="43" t="s">
        <v>115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>
        <f>SUM(C6:M6)</f>
        <v>0</v>
      </c>
    </row>
    <row r="7" spans="1:14" ht="10.5" customHeight="1">
      <c r="A7" s="15" t="s">
        <v>17</v>
      </c>
      <c r="B7" s="104" t="s">
        <v>12</v>
      </c>
      <c r="C7" s="16">
        <v>615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7">
        <f aca="true" t="shared" si="1" ref="N7:N18">SUM(C7:M7)</f>
        <v>615</v>
      </c>
    </row>
    <row r="8" spans="1:14" ht="10.5" customHeight="1">
      <c r="A8" s="18"/>
      <c r="B8" s="103" t="s">
        <v>79</v>
      </c>
      <c r="C8" s="13">
        <v>-33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9">
        <f t="shared" si="1"/>
        <v>-33</v>
      </c>
    </row>
    <row r="9" spans="1:14" ht="10.5" customHeight="1" thickBot="1">
      <c r="A9" s="20"/>
      <c r="B9" s="105" t="s">
        <v>138</v>
      </c>
      <c r="C9" s="21">
        <f>SUM(C7:C8)</f>
        <v>582</v>
      </c>
      <c r="D9" s="21">
        <f aca="true" t="shared" si="2" ref="D9:N9">SUM(D7:D8)</f>
        <v>0</v>
      </c>
      <c r="E9" s="21">
        <f t="shared" si="2"/>
        <v>0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582</v>
      </c>
    </row>
    <row r="10" spans="1:14" ht="10.5" customHeight="1">
      <c r="A10" s="94" t="s">
        <v>48</v>
      </c>
      <c r="B10" s="23" t="s">
        <v>66</v>
      </c>
      <c r="C10" s="24">
        <v>6947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>
        <f t="shared" si="1"/>
        <v>6947</v>
      </c>
    </row>
    <row r="11" spans="1:14" ht="10.5" customHeight="1" thickBot="1">
      <c r="A11" s="95" t="s">
        <v>78</v>
      </c>
      <c r="B11" s="26" t="s">
        <v>116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>
        <v>250</v>
      </c>
      <c r="N11" s="27">
        <f>SUM(C11:M11)</f>
        <v>250</v>
      </c>
    </row>
    <row r="12" spans="1:14" ht="10.5" customHeight="1">
      <c r="A12" s="86" t="s">
        <v>18</v>
      </c>
      <c r="B12" s="15" t="s">
        <v>31</v>
      </c>
      <c r="C12" s="16">
        <v>40</v>
      </c>
      <c r="D12" s="16"/>
      <c r="E12" s="16">
        <v>6876</v>
      </c>
      <c r="F12" s="16"/>
      <c r="G12" s="16"/>
      <c r="H12" s="16"/>
      <c r="I12" s="16"/>
      <c r="J12" s="16"/>
      <c r="K12" s="16"/>
      <c r="L12" s="16">
        <v>1500</v>
      </c>
      <c r="M12" s="16">
        <v>4226</v>
      </c>
      <c r="N12" s="17">
        <f t="shared" si="1"/>
        <v>12642</v>
      </c>
    </row>
    <row r="13" spans="1:14" ht="10.5" customHeight="1">
      <c r="A13" s="87"/>
      <c r="B13" s="18" t="s">
        <v>79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9">
        <f>SUM(C13:M13)</f>
        <v>0</v>
      </c>
    </row>
    <row r="14" spans="1:14" ht="10.5" customHeight="1" thickBot="1">
      <c r="A14" s="88"/>
      <c r="B14" s="20" t="s">
        <v>80</v>
      </c>
      <c r="C14" s="21">
        <f>SUM(C12:C13)</f>
        <v>40</v>
      </c>
      <c r="D14" s="21">
        <f aca="true" t="shared" si="3" ref="D14:N14">SUM(D12:D13)</f>
        <v>0</v>
      </c>
      <c r="E14" s="21">
        <f t="shared" si="3"/>
        <v>6876</v>
      </c>
      <c r="F14" s="21">
        <f t="shared" si="3"/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1500</v>
      </c>
      <c r="M14" s="21">
        <f t="shared" si="3"/>
        <v>4226</v>
      </c>
      <c r="N14" s="22">
        <f t="shared" si="3"/>
        <v>12642</v>
      </c>
    </row>
    <row r="15" spans="1:14" ht="10.5" customHeight="1">
      <c r="A15" s="94" t="s">
        <v>20</v>
      </c>
      <c r="B15" s="23" t="s">
        <v>21</v>
      </c>
      <c r="C15" s="24">
        <v>54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1"/>
        <v>54</v>
      </c>
    </row>
    <row r="16" spans="1:14" ht="10.5" customHeight="1" thickBot="1">
      <c r="A16" s="95" t="s">
        <v>22</v>
      </c>
      <c r="B16" s="26" t="s">
        <v>23</v>
      </c>
      <c r="C16" s="14">
        <v>234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7">
        <f t="shared" si="1"/>
        <v>234</v>
      </c>
    </row>
    <row r="17" spans="1:14" ht="10.5" customHeight="1">
      <c r="A17" s="86" t="s">
        <v>19</v>
      </c>
      <c r="B17" s="15" t="s">
        <v>75</v>
      </c>
      <c r="C17" s="16">
        <v>2781</v>
      </c>
      <c r="D17" s="16"/>
      <c r="E17" s="16"/>
      <c r="F17" s="16"/>
      <c r="G17" s="16"/>
      <c r="H17" s="16"/>
      <c r="I17" s="16"/>
      <c r="J17" s="16"/>
      <c r="K17" s="16"/>
      <c r="L17" s="16">
        <v>645</v>
      </c>
      <c r="M17" s="16"/>
      <c r="N17" s="17">
        <f t="shared" si="1"/>
        <v>3426</v>
      </c>
    </row>
    <row r="18" spans="1:14" ht="10.5" customHeight="1">
      <c r="A18" s="87"/>
      <c r="B18" s="18" t="s">
        <v>79</v>
      </c>
      <c r="C18" s="13"/>
      <c r="D18" s="13"/>
      <c r="E18" s="13"/>
      <c r="F18" s="13"/>
      <c r="G18" s="13"/>
      <c r="H18" s="13"/>
      <c r="I18" s="13"/>
      <c r="J18" s="13"/>
      <c r="K18" s="13"/>
      <c r="L18" s="13">
        <v>50</v>
      </c>
      <c r="M18" s="13"/>
      <c r="N18" s="19">
        <f t="shared" si="1"/>
        <v>50</v>
      </c>
    </row>
    <row r="19" spans="1:14" ht="10.5" customHeight="1" thickBot="1">
      <c r="A19" s="88"/>
      <c r="B19" s="20" t="s">
        <v>113</v>
      </c>
      <c r="C19" s="21">
        <f>SUM(C17:C18)</f>
        <v>2781</v>
      </c>
      <c r="D19" s="21">
        <f aca="true" t="shared" si="4" ref="D19:N19">SUM(D17:D18)</f>
        <v>0</v>
      </c>
      <c r="E19" s="21">
        <f t="shared" si="4"/>
        <v>0</v>
      </c>
      <c r="F19" s="21">
        <f t="shared" si="4"/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695</v>
      </c>
      <c r="M19" s="21">
        <f t="shared" si="4"/>
        <v>0</v>
      </c>
      <c r="N19" s="22">
        <f t="shared" si="4"/>
        <v>3476</v>
      </c>
    </row>
    <row r="20" spans="1:14" s="1" customFormat="1" ht="10.5" customHeight="1">
      <c r="A20" s="97" t="s">
        <v>24</v>
      </c>
      <c r="B20" s="63" t="s">
        <v>30</v>
      </c>
      <c r="C20" s="64">
        <f aca="true" t="shared" si="5" ref="C20:N20">C7+C10+C12+C15+C16+C17+C11</f>
        <v>10671</v>
      </c>
      <c r="D20" s="64">
        <f t="shared" si="5"/>
        <v>0</v>
      </c>
      <c r="E20" s="64">
        <f t="shared" si="5"/>
        <v>6876</v>
      </c>
      <c r="F20" s="64">
        <f t="shared" si="5"/>
        <v>0</v>
      </c>
      <c r="G20" s="64">
        <f t="shared" si="5"/>
        <v>0</v>
      </c>
      <c r="H20" s="64">
        <f t="shared" si="5"/>
        <v>0</v>
      </c>
      <c r="I20" s="64">
        <f t="shared" si="5"/>
        <v>0</v>
      </c>
      <c r="J20" s="64">
        <f t="shared" si="5"/>
        <v>0</v>
      </c>
      <c r="K20" s="64">
        <f t="shared" si="5"/>
        <v>0</v>
      </c>
      <c r="L20" s="64">
        <f t="shared" si="5"/>
        <v>2145</v>
      </c>
      <c r="M20" s="64">
        <f t="shared" si="5"/>
        <v>4476</v>
      </c>
      <c r="N20" s="69">
        <f t="shared" si="5"/>
        <v>24168</v>
      </c>
    </row>
    <row r="21" spans="1:14" s="1" customFormat="1" ht="10.5" customHeight="1">
      <c r="A21" s="79"/>
      <c r="B21" s="30" t="s">
        <v>79</v>
      </c>
      <c r="C21" s="31">
        <f>C13+C18+C8</f>
        <v>-33</v>
      </c>
      <c r="D21" s="31">
        <f aca="true" t="shared" si="6" ref="D21:N21">D13+D18+D8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50</v>
      </c>
      <c r="M21" s="31">
        <f t="shared" si="6"/>
        <v>0</v>
      </c>
      <c r="N21" s="31">
        <f t="shared" si="6"/>
        <v>17</v>
      </c>
    </row>
    <row r="22" spans="1:14" s="1" customFormat="1" ht="10.5" customHeight="1" thickBot="1">
      <c r="A22" s="82"/>
      <c r="B22" s="32" t="s">
        <v>81</v>
      </c>
      <c r="C22" s="33">
        <f>SUM(C20:C21)</f>
        <v>10638</v>
      </c>
      <c r="D22" s="33">
        <f aca="true" t="shared" si="7" ref="D22:N22">SUM(D20:D21)</f>
        <v>0</v>
      </c>
      <c r="E22" s="33">
        <f t="shared" si="7"/>
        <v>6876</v>
      </c>
      <c r="F22" s="33">
        <f t="shared" si="7"/>
        <v>0</v>
      </c>
      <c r="G22" s="33">
        <f t="shared" si="7"/>
        <v>0</v>
      </c>
      <c r="H22" s="33">
        <f t="shared" si="7"/>
        <v>0</v>
      </c>
      <c r="I22" s="33">
        <f t="shared" si="7"/>
        <v>0</v>
      </c>
      <c r="J22" s="33">
        <f t="shared" si="7"/>
        <v>0</v>
      </c>
      <c r="K22" s="33">
        <f t="shared" si="7"/>
        <v>0</v>
      </c>
      <c r="L22" s="33">
        <f t="shared" si="7"/>
        <v>2195</v>
      </c>
      <c r="M22" s="33">
        <f t="shared" si="7"/>
        <v>4476</v>
      </c>
      <c r="N22" s="46">
        <f t="shared" si="7"/>
        <v>24185</v>
      </c>
    </row>
    <row r="23" spans="1:14" s="2" customFormat="1" ht="10.5" customHeight="1">
      <c r="A23" s="86" t="s">
        <v>70</v>
      </c>
      <c r="B23" s="15" t="s">
        <v>117</v>
      </c>
      <c r="C23" s="16"/>
      <c r="D23" s="16"/>
      <c r="E23" s="16">
        <v>1402</v>
      </c>
      <c r="F23" s="16"/>
      <c r="G23" s="16"/>
      <c r="H23" s="16"/>
      <c r="I23" s="16"/>
      <c r="J23" s="16"/>
      <c r="K23" s="16"/>
      <c r="L23" s="16"/>
      <c r="M23" s="16"/>
      <c r="N23" s="17">
        <f>SUM(C23:M23)</f>
        <v>1402</v>
      </c>
    </row>
    <row r="24" spans="1:14" s="2" customFormat="1" ht="10.5" customHeight="1">
      <c r="A24" s="87"/>
      <c r="B24" s="18" t="s">
        <v>79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9">
        <f>SUM(C24:M24)</f>
        <v>0</v>
      </c>
    </row>
    <row r="25" spans="1:14" s="2" customFormat="1" ht="10.5" customHeight="1" thickBot="1">
      <c r="A25" s="88"/>
      <c r="B25" s="20" t="s">
        <v>118</v>
      </c>
      <c r="C25" s="21">
        <f>SUM(C23:C24)</f>
        <v>0</v>
      </c>
      <c r="D25" s="21">
        <f aca="true" t="shared" si="8" ref="D25:N25">SUM(D23:D24)</f>
        <v>0</v>
      </c>
      <c r="E25" s="21">
        <f t="shared" si="8"/>
        <v>1402</v>
      </c>
      <c r="F25" s="21">
        <f t="shared" si="8"/>
        <v>0</v>
      </c>
      <c r="G25" s="21">
        <f t="shared" si="8"/>
        <v>0</v>
      </c>
      <c r="H25" s="21">
        <f t="shared" si="8"/>
        <v>0</v>
      </c>
      <c r="I25" s="21">
        <f t="shared" si="8"/>
        <v>0</v>
      </c>
      <c r="J25" s="21">
        <f t="shared" si="8"/>
        <v>0</v>
      </c>
      <c r="K25" s="21">
        <f t="shared" si="8"/>
        <v>0</v>
      </c>
      <c r="L25" s="21">
        <f t="shared" si="8"/>
        <v>0</v>
      </c>
      <c r="M25" s="21">
        <f t="shared" si="8"/>
        <v>0</v>
      </c>
      <c r="N25" s="22">
        <f t="shared" si="8"/>
        <v>1402</v>
      </c>
    </row>
    <row r="26" spans="1:14" s="2" customFormat="1" ht="10.5" customHeight="1">
      <c r="A26" s="94" t="s">
        <v>85</v>
      </c>
      <c r="B26" s="23" t="s">
        <v>84</v>
      </c>
      <c r="C26" s="24"/>
      <c r="D26" s="24"/>
      <c r="E26" s="24">
        <v>6621</v>
      </c>
      <c r="F26" s="24"/>
      <c r="G26" s="24"/>
      <c r="H26" s="24"/>
      <c r="I26" s="24"/>
      <c r="J26" s="24"/>
      <c r="K26" s="24"/>
      <c r="L26" s="24"/>
      <c r="M26" s="24"/>
      <c r="N26" s="25">
        <f>SUM(C26:M26)</f>
        <v>6621</v>
      </c>
    </row>
    <row r="27" spans="1:14" s="2" customFormat="1" ht="10.5" customHeight="1">
      <c r="A27" s="87"/>
      <c r="B27" s="18" t="s">
        <v>79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9">
        <f>SUM(C27:M27)</f>
        <v>0</v>
      </c>
    </row>
    <row r="28" spans="1:14" s="2" customFormat="1" ht="10.5" customHeight="1" thickBot="1">
      <c r="A28" s="95"/>
      <c r="B28" s="26" t="s">
        <v>94</v>
      </c>
      <c r="C28" s="14">
        <f>SUM(C26:C27)</f>
        <v>0</v>
      </c>
      <c r="D28" s="14">
        <f aca="true" t="shared" si="9" ref="D28:N28">SUM(D26:D27)</f>
        <v>0</v>
      </c>
      <c r="E28" s="14">
        <f t="shared" si="9"/>
        <v>6621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27">
        <f t="shared" si="9"/>
        <v>6621</v>
      </c>
    </row>
    <row r="29" spans="1:14" s="2" customFormat="1" ht="10.5" customHeight="1">
      <c r="A29" s="15" t="s">
        <v>82</v>
      </c>
      <c r="B29" s="104" t="s">
        <v>25</v>
      </c>
      <c r="C29" s="16">
        <v>88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>
        <f>SUM(C29:M29)</f>
        <v>88</v>
      </c>
    </row>
    <row r="30" spans="1:14" s="2" customFormat="1" ht="10.5" customHeight="1">
      <c r="A30" s="18"/>
      <c r="B30" s="103" t="s">
        <v>79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9">
        <f>SUM(C30:M30)</f>
        <v>0</v>
      </c>
    </row>
    <row r="31" spans="1:14" s="2" customFormat="1" ht="10.5" customHeight="1" thickBot="1">
      <c r="A31" s="26"/>
      <c r="B31" s="106" t="s">
        <v>121</v>
      </c>
      <c r="C31" s="14">
        <f>SUM(C29:C30)</f>
        <v>88</v>
      </c>
      <c r="D31" s="14">
        <f aca="true" t="shared" si="10" ref="D31:N31">SUM(D29:D30)</f>
        <v>0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27">
        <f t="shared" si="10"/>
        <v>88</v>
      </c>
    </row>
    <row r="32" spans="1:14" ht="10.5" customHeight="1">
      <c r="A32" s="15" t="s">
        <v>83</v>
      </c>
      <c r="B32" s="104" t="s">
        <v>26</v>
      </c>
      <c r="C32" s="16">
        <v>584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>
        <f>SUM(C32:M32)</f>
        <v>584</v>
      </c>
    </row>
    <row r="33" spans="1:14" ht="10.5" customHeight="1">
      <c r="A33" s="18"/>
      <c r="B33" s="103" t="s">
        <v>79</v>
      </c>
      <c r="C33" s="13">
        <v>197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9">
        <f>SUM(C33:M33)</f>
        <v>197</v>
      </c>
    </row>
    <row r="34" spans="1:14" ht="10.5" customHeight="1" thickBot="1">
      <c r="A34" s="20"/>
      <c r="B34" s="105" t="s">
        <v>124</v>
      </c>
      <c r="C34" s="21">
        <f>SUM(C32:C33)</f>
        <v>781</v>
      </c>
      <c r="D34" s="21">
        <f aca="true" t="shared" si="11" ref="D34:N34">SUM(D32:D33)</f>
        <v>0</v>
      </c>
      <c r="E34" s="21">
        <f t="shared" si="11"/>
        <v>0</v>
      </c>
      <c r="F34" s="21">
        <f t="shared" si="11"/>
        <v>0</v>
      </c>
      <c r="G34" s="21">
        <f t="shared" si="11"/>
        <v>0</v>
      </c>
      <c r="H34" s="21">
        <f t="shared" si="11"/>
        <v>0</v>
      </c>
      <c r="I34" s="21">
        <f t="shared" si="11"/>
        <v>0</v>
      </c>
      <c r="J34" s="21">
        <f t="shared" si="11"/>
        <v>0</v>
      </c>
      <c r="K34" s="21">
        <f t="shared" si="11"/>
        <v>0</v>
      </c>
      <c r="L34" s="21">
        <f t="shared" si="11"/>
        <v>0</v>
      </c>
      <c r="M34" s="21">
        <f t="shared" si="11"/>
        <v>0</v>
      </c>
      <c r="N34" s="22">
        <f t="shared" si="11"/>
        <v>781</v>
      </c>
    </row>
    <row r="35" spans="1:14" s="1" customFormat="1" ht="10.5" customHeight="1">
      <c r="A35" s="97" t="s">
        <v>27</v>
      </c>
      <c r="B35" s="63" t="s">
        <v>28</v>
      </c>
      <c r="C35" s="64">
        <f>C23+C26+C29+C32</f>
        <v>672</v>
      </c>
      <c r="D35" s="64">
        <f aca="true" t="shared" si="12" ref="D35:N35">D23+D26+D29+D32</f>
        <v>0</v>
      </c>
      <c r="E35" s="64">
        <f t="shared" si="12"/>
        <v>8023</v>
      </c>
      <c r="F35" s="64">
        <f t="shared" si="12"/>
        <v>0</v>
      </c>
      <c r="G35" s="64">
        <f t="shared" si="12"/>
        <v>0</v>
      </c>
      <c r="H35" s="64">
        <f t="shared" si="12"/>
        <v>0</v>
      </c>
      <c r="I35" s="64">
        <f t="shared" si="12"/>
        <v>0</v>
      </c>
      <c r="J35" s="64">
        <f t="shared" si="12"/>
        <v>0</v>
      </c>
      <c r="K35" s="64">
        <f t="shared" si="12"/>
        <v>0</v>
      </c>
      <c r="L35" s="64">
        <f t="shared" si="12"/>
        <v>0</v>
      </c>
      <c r="M35" s="64">
        <f t="shared" si="12"/>
        <v>0</v>
      </c>
      <c r="N35" s="69">
        <f t="shared" si="12"/>
        <v>8695</v>
      </c>
    </row>
    <row r="36" spans="1:14" s="1" customFormat="1" ht="10.5" customHeight="1">
      <c r="A36" s="79"/>
      <c r="B36" s="30" t="s">
        <v>79</v>
      </c>
      <c r="C36" s="31">
        <f>C24+C27+C30+C33</f>
        <v>197</v>
      </c>
      <c r="D36" s="31">
        <f aca="true" t="shared" si="13" ref="D36:N36">D24+D27+D30+D33</f>
        <v>0</v>
      </c>
      <c r="E36" s="31">
        <f t="shared" si="13"/>
        <v>0</v>
      </c>
      <c r="F36" s="31">
        <f t="shared" si="13"/>
        <v>0</v>
      </c>
      <c r="G36" s="31">
        <f t="shared" si="13"/>
        <v>0</v>
      </c>
      <c r="H36" s="31">
        <f t="shared" si="13"/>
        <v>0</v>
      </c>
      <c r="I36" s="31">
        <f t="shared" si="13"/>
        <v>0</v>
      </c>
      <c r="J36" s="31">
        <f t="shared" si="13"/>
        <v>0</v>
      </c>
      <c r="K36" s="31">
        <f t="shared" si="13"/>
        <v>0</v>
      </c>
      <c r="L36" s="31">
        <f t="shared" si="13"/>
        <v>0</v>
      </c>
      <c r="M36" s="31">
        <f t="shared" si="13"/>
        <v>0</v>
      </c>
      <c r="N36" s="49">
        <f t="shared" si="13"/>
        <v>197</v>
      </c>
    </row>
    <row r="37" spans="1:14" s="1" customFormat="1" ht="10.5" customHeight="1" thickBot="1">
      <c r="A37" s="80"/>
      <c r="B37" s="34" t="s">
        <v>95</v>
      </c>
      <c r="C37" s="35">
        <f>SUM(C35:C36)</f>
        <v>869</v>
      </c>
      <c r="D37" s="35">
        <f aca="true" t="shared" si="14" ref="D37:N37">SUM(D35:D36)</f>
        <v>0</v>
      </c>
      <c r="E37" s="35">
        <f t="shared" si="14"/>
        <v>8023</v>
      </c>
      <c r="F37" s="35">
        <f t="shared" si="14"/>
        <v>0</v>
      </c>
      <c r="G37" s="35">
        <f t="shared" si="14"/>
        <v>0</v>
      </c>
      <c r="H37" s="35">
        <f t="shared" si="14"/>
        <v>0</v>
      </c>
      <c r="I37" s="35">
        <f t="shared" si="14"/>
        <v>0</v>
      </c>
      <c r="J37" s="35">
        <f t="shared" si="14"/>
        <v>0</v>
      </c>
      <c r="K37" s="35">
        <f t="shared" si="14"/>
        <v>0</v>
      </c>
      <c r="L37" s="35">
        <f t="shared" si="14"/>
        <v>0</v>
      </c>
      <c r="M37" s="35">
        <f t="shared" si="14"/>
        <v>0</v>
      </c>
      <c r="N37" s="42">
        <f t="shared" si="14"/>
        <v>8892</v>
      </c>
    </row>
    <row r="38" spans="1:14" ht="10.5" customHeight="1" thickBot="1">
      <c r="A38" s="89" t="s">
        <v>29</v>
      </c>
      <c r="B38" s="10" t="s">
        <v>122</v>
      </c>
      <c r="C38" s="11"/>
      <c r="D38" s="11"/>
      <c r="E38" s="11">
        <v>30</v>
      </c>
      <c r="F38" s="11"/>
      <c r="G38" s="11"/>
      <c r="H38" s="11"/>
      <c r="I38" s="11"/>
      <c r="J38" s="11"/>
      <c r="K38" s="11"/>
      <c r="L38" s="11"/>
      <c r="M38" s="11"/>
      <c r="N38" s="12">
        <f>SUM(C38:M38)</f>
        <v>30</v>
      </c>
    </row>
    <row r="39" spans="1:14" ht="10.5" customHeight="1" thickBot="1">
      <c r="A39" s="107" t="s">
        <v>123</v>
      </c>
      <c r="B39" s="108" t="s">
        <v>135</v>
      </c>
      <c r="C39" s="109"/>
      <c r="D39" s="109"/>
      <c r="E39" s="109">
        <f>E38</f>
        <v>30</v>
      </c>
      <c r="F39" s="109"/>
      <c r="G39" s="109"/>
      <c r="H39" s="109"/>
      <c r="I39" s="109"/>
      <c r="J39" s="109"/>
      <c r="K39" s="109"/>
      <c r="L39" s="109"/>
      <c r="M39" s="109"/>
      <c r="N39" s="110">
        <f>SUM(C39:M39)</f>
        <v>30</v>
      </c>
    </row>
    <row r="40" spans="1:14" ht="10.5" customHeight="1">
      <c r="A40" s="94" t="s">
        <v>33</v>
      </c>
      <c r="B40" s="23" t="s">
        <v>14</v>
      </c>
      <c r="C40" s="24">
        <v>1738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>
        <f aca="true" t="shared" si="15" ref="N40:N51">SUM(C40:M40)</f>
        <v>1738</v>
      </c>
    </row>
    <row r="41" spans="1:14" ht="10.5" customHeight="1">
      <c r="A41" s="87"/>
      <c r="B41" s="18" t="s">
        <v>79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9">
        <f t="shared" si="15"/>
        <v>0</v>
      </c>
    </row>
    <row r="42" spans="1:14" ht="10.5" customHeight="1" thickBot="1">
      <c r="A42" s="95"/>
      <c r="B42" s="26" t="s">
        <v>113</v>
      </c>
      <c r="C42" s="14">
        <f>SUM(C40:C41)</f>
        <v>1738</v>
      </c>
      <c r="D42" s="14">
        <f aca="true" t="shared" si="16" ref="D42:N42">SUM(D40:D41)</f>
        <v>0</v>
      </c>
      <c r="E42" s="14">
        <f t="shared" si="16"/>
        <v>0</v>
      </c>
      <c r="F42" s="14">
        <f t="shared" si="16"/>
        <v>0</v>
      </c>
      <c r="G42" s="14">
        <f t="shared" si="16"/>
        <v>0</v>
      </c>
      <c r="H42" s="14">
        <f t="shared" si="16"/>
        <v>0</v>
      </c>
      <c r="I42" s="14">
        <f t="shared" si="16"/>
        <v>0</v>
      </c>
      <c r="J42" s="14">
        <f t="shared" si="16"/>
        <v>0</v>
      </c>
      <c r="K42" s="14">
        <f t="shared" si="16"/>
        <v>0</v>
      </c>
      <c r="L42" s="14">
        <f t="shared" si="16"/>
        <v>0</v>
      </c>
      <c r="M42" s="14">
        <f t="shared" si="16"/>
        <v>0</v>
      </c>
      <c r="N42" s="27">
        <f t="shared" si="16"/>
        <v>1738</v>
      </c>
    </row>
    <row r="43" spans="1:14" ht="10.5" customHeight="1">
      <c r="A43" s="86" t="s">
        <v>34</v>
      </c>
      <c r="B43" s="15" t="s">
        <v>35</v>
      </c>
      <c r="C43" s="16">
        <v>11096</v>
      </c>
      <c r="D43" s="16"/>
      <c r="E43" s="16"/>
      <c r="F43" s="16"/>
      <c r="G43" s="16"/>
      <c r="H43" s="16"/>
      <c r="I43" s="16"/>
      <c r="J43" s="16">
        <v>2125</v>
      </c>
      <c r="K43" s="16"/>
      <c r="L43" s="16"/>
      <c r="M43" s="16">
        <v>3640</v>
      </c>
      <c r="N43" s="17">
        <f t="shared" si="15"/>
        <v>16861</v>
      </c>
    </row>
    <row r="44" spans="1:14" ht="10.5" customHeight="1">
      <c r="A44" s="87"/>
      <c r="B44" s="18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9">
        <f>SUM(C44:M44)</f>
        <v>0</v>
      </c>
    </row>
    <row r="45" spans="1:14" ht="10.5" customHeight="1" thickBot="1">
      <c r="A45" s="88"/>
      <c r="B45" s="20" t="s">
        <v>113</v>
      </c>
      <c r="C45" s="21">
        <f>SUM(C43:C44)</f>
        <v>11096</v>
      </c>
      <c r="D45" s="21">
        <f aca="true" t="shared" si="17" ref="D45:N45">SUM(D43:D44)</f>
        <v>0</v>
      </c>
      <c r="E45" s="21">
        <f t="shared" si="17"/>
        <v>0</v>
      </c>
      <c r="F45" s="21">
        <f t="shared" si="17"/>
        <v>0</v>
      </c>
      <c r="G45" s="21">
        <f t="shared" si="17"/>
        <v>0</v>
      </c>
      <c r="H45" s="21">
        <f t="shared" si="17"/>
        <v>0</v>
      </c>
      <c r="I45" s="21">
        <f t="shared" si="17"/>
        <v>0</v>
      </c>
      <c r="J45" s="21">
        <f t="shared" si="17"/>
        <v>2125</v>
      </c>
      <c r="K45" s="21">
        <f t="shared" si="17"/>
        <v>0</v>
      </c>
      <c r="L45" s="21">
        <f t="shared" si="17"/>
        <v>0</v>
      </c>
      <c r="M45" s="21">
        <f t="shared" si="17"/>
        <v>3640</v>
      </c>
      <c r="N45" s="22">
        <f t="shared" si="17"/>
        <v>16861</v>
      </c>
    </row>
    <row r="46" spans="1:14" ht="10.5" customHeight="1">
      <c r="A46" s="94" t="s">
        <v>36</v>
      </c>
      <c r="B46" s="23" t="s">
        <v>37</v>
      </c>
      <c r="C46" s="24">
        <v>2890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>
        <f t="shared" si="15"/>
        <v>2890</v>
      </c>
    </row>
    <row r="47" spans="1:14" ht="10.5" customHeight="1">
      <c r="A47" s="87"/>
      <c r="B47" s="18" t="s">
        <v>79</v>
      </c>
      <c r="C47" s="13">
        <v>176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9">
        <f>SUM(C47:M47)</f>
        <v>176</v>
      </c>
    </row>
    <row r="48" spans="1:14" ht="10.5" customHeight="1" thickBot="1">
      <c r="A48" s="88"/>
      <c r="B48" s="20" t="s">
        <v>113</v>
      </c>
      <c r="C48" s="21">
        <f>SUM(C46:C47)</f>
        <v>3066</v>
      </c>
      <c r="D48" s="21">
        <f aca="true" t="shared" si="18" ref="D48:N48">SUM(D46:D47)</f>
        <v>0</v>
      </c>
      <c r="E48" s="21">
        <f t="shared" si="18"/>
        <v>0</v>
      </c>
      <c r="F48" s="21">
        <f t="shared" si="18"/>
        <v>0</v>
      </c>
      <c r="G48" s="21">
        <f t="shared" si="18"/>
        <v>0</v>
      </c>
      <c r="H48" s="21">
        <f t="shared" si="18"/>
        <v>0</v>
      </c>
      <c r="I48" s="21">
        <f t="shared" si="18"/>
        <v>0</v>
      </c>
      <c r="J48" s="21">
        <f t="shared" si="18"/>
        <v>0</v>
      </c>
      <c r="K48" s="21">
        <f t="shared" si="18"/>
        <v>0</v>
      </c>
      <c r="L48" s="21">
        <f t="shared" si="18"/>
        <v>0</v>
      </c>
      <c r="M48" s="21">
        <f t="shared" si="18"/>
        <v>0</v>
      </c>
      <c r="N48" s="22">
        <f t="shared" si="18"/>
        <v>3066</v>
      </c>
    </row>
    <row r="49" spans="1:14" ht="10.5" customHeight="1" thickBot="1">
      <c r="A49" s="99" t="s">
        <v>98</v>
      </c>
      <c r="B49" s="60" t="s">
        <v>114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>
        <f t="shared" si="15"/>
        <v>0</v>
      </c>
    </row>
    <row r="50" spans="1:14" s="2" customFormat="1" ht="10.5" customHeight="1">
      <c r="A50" s="86" t="s">
        <v>38</v>
      </c>
      <c r="B50" s="15" t="s">
        <v>39</v>
      </c>
      <c r="C50" s="16"/>
      <c r="D50" s="16">
        <v>1135</v>
      </c>
      <c r="E50" s="16"/>
      <c r="F50" s="16">
        <v>187565</v>
      </c>
      <c r="G50" s="16">
        <v>88228</v>
      </c>
      <c r="H50" s="16"/>
      <c r="I50" s="16">
        <v>146743</v>
      </c>
      <c r="J50" s="16">
        <v>2595</v>
      </c>
      <c r="K50" s="16"/>
      <c r="L50" s="16"/>
      <c r="M50" s="16"/>
      <c r="N50" s="17">
        <f t="shared" si="15"/>
        <v>426266</v>
      </c>
    </row>
    <row r="51" spans="1:14" s="2" customFormat="1" ht="10.5" customHeight="1">
      <c r="A51" s="87"/>
      <c r="B51" s="18" t="s">
        <v>79</v>
      </c>
      <c r="C51" s="13"/>
      <c r="D51" s="13">
        <v>5</v>
      </c>
      <c r="E51" s="13"/>
      <c r="F51" s="13">
        <v>8365</v>
      </c>
      <c r="G51" s="13">
        <v>1135</v>
      </c>
      <c r="H51" s="13"/>
      <c r="I51" s="13">
        <v>-291</v>
      </c>
      <c r="J51" s="13"/>
      <c r="K51" s="13"/>
      <c r="L51" s="13"/>
      <c r="M51" s="13"/>
      <c r="N51" s="19">
        <f t="shared" si="15"/>
        <v>9214</v>
      </c>
    </row>
    <row r="52" spans="1:14" s="2" customFormat="1" ht="10.5" customHeight="1" thickBot="1">
      <c r="A52" s="88"/>
      <c r="B52" s="20" t="s">
        <v>102</v>
      </c>
      <c r="C52" s="21">
        <f>SUM(C50:C51)</f>
        <v>0</v>
      </c>
      <c r="D52" s="21">
        <f aca="true" t="shared" si="19" ref="D52:N52">SUM(D50:D51)</f>
        <v>1140</v>
      </c>
      <c r="E52" s="21">
        <f t="shared" si="19"/>
        <v>0</v>
      </c>
      <c r="F52" s="21">
        <f t="shared" si="19"/>
        <v>195930</v>
      </c>
      <c r="G52" s="21">
        <f t="shared" si="19"/>
        <v>89363</v>
      </c>
      <c r="H52" s="21">
        <f t="shared" si="19"/>
        <v>0</v>
      </c>
      <c r="I52" s="21">
        <f t="shared" si="19"/>
        <v>146452</v>
      </c>
      <c r="J52" s="21">
        <f t="shared" si="19"/>
        <v>2595</v>
      </c>
      <c r="K52" s="21">
        <f t="shared" si="19"/>
        <v>0</v>
      </c>
      <c r="L52" s="21">
        <f t="shared" si="19"/>
        <v>0</v>
      </c>
      <c r="M52" s="21">
        <f t="shared" si="19"/>
        <v>0</v>
      </c>
      <c r="N52" s="22">
        <f t="shared" si="19"/>
        <v>435480</v>
      </c>
    </row>
    <row r="53" spans="1:14" s="2" customFormat="1" ht="10.5" customHeight="1">
      <c r="A53" s="94" t="s">
        <v>68</v>
      </c>
      <c r="B53" s="23" t="s">
        <v>69</v>
      </c>
      <c r="C53" s="24"/>
      <c r="D53" s="24"/>
      <c r="E53" s="24"/>
      <c r="F53" s="24"/>
      <c r="G53" s="24"/>
      <c r="H53" s="24">
        <v>30316</v>
      </c>
      <c r="I53" s="24"/>
      <c r="J53" s="24"/>
      <c r="K53" s="24"/>
      <c r="L53" s="24"/>
      <c r="M53" s="24"/>
      <c r="N53" s="25">
        <f>SUM(C53:M53)</f>
        <v>30316</v>
      </c>
    </row>
    <row r="54" spans="1:14" s="2" customFormat="1" ht="10.5" customHeight="1">
      <c r="A54" s="87"/>
      <c r="B54" s="18" t="s">
        <v>79</v>
      </c>
      <c r="C54" s="13"/>
      <c r="D54" s="13"/>
      <c r="E54" s="13"/>
      <c r="F54" s="13"/>
      <c r="G54" s="13"/>
      <c r="H54" s="13">
        <v>-21694</v>
      </c>
      <c r="I54" s="13"/>
      <c r="J54" s="13"/>
      <c r="K54" s="13"/>
      <c r="L54" s="13"/>
      <c r="M54" s="13"/>
      <c r="N54" s="19">
        <f>SUM(C54:M54)</f>
        <v>-21694</v>
      </c>
    </row>
    <row r="55" spans="1:14" s="2" customFormat="1" ht="10.5" customHeight="1" thickBot="1">
      <c r="A55" s="95"/>
      <c r="B55" s="26" t="s">
        <v>86</v>
      </c>
      <c r="C55" s="14">
        <f>SUM(C53:C54)</f>
        <v>0</v>
      </c>
      <c r="D55" s="14">
        <f aca="true" t="shared" si="20" ref="D55:N55">SUM(D53:D54)</f>
        <v>0</v>
      </c>
      <c r="E55" s="14">
        <f t="shared" si="20"/>
        <v>0</v>
      </c>
      <c r="F55" s="14">
        <f t="shared" si="20"/>
        <v>0</v>
      </c>
      <c r="G55" s="14">
        <f t="shared" si="20"/>
        <v>0</v>
      </c>
      <c r="H55" s="14">
        <f t="shared" si="20"/>
        <v>8622</v>
      </c>
      <c r="I55" s="14">
        <f t="shared" si="20"/>
        <v>0</v>
      </c>
      <c r="J55" s="14">
        <f t="shared" si="20"/>
        <v>0</v>
      </c>
      <c r="K55" s="14">
        <f t="shared" si="20"/>
        <v>0</v>
      </c>
      <c r="L55" s="14">
        <f t="shared" si="20"/>
        <v>0</v>
      </c>
      <c r="M55" s="14">
        <f t="shared" si="20"/>
        <v>0</v>
      </c>
      <c r="N55" s="27">
        <f t="shared" si="20"/>
        <v>8622</v>
      </c>
    </row>
    <row r="56" spans="1:14" s="1" customFormat="1" ht="10.5" customHeight="1">
      <c r="A56" s="78" t="s">
        <v>40</v>
      </c>
      <c r="B56" s="28" t="s">
        <v>41</v>
      </c>
      <c r="C56" s="29">
        <f>C40+C43+C46+C50+C53+C49</f>
        <v>15724</v>
      </c>
      <c r="D56" s="29">
        <f>D40+D43+D46+D50+D53</f>
        <v>1135</v>
      </c>
      <c r="E56" s="29">
        <f>E40+E43+E46+E50+E53</f>
        <v>0</v>
      </c>
      <c r="F56" s="29">
        <f>F40+F43+F46+F50+F53</f>
        <v>187565</v>
      </c>
      <c r="G56" s="29">
        <f>G40+G43+G46+G50+G53</f>
        <v>88228</v>
      </c>
      <c r="H56" s="29">
        <f>H40+H43+H46+H50+H53</f>
        <v>30316</v>
      </c>
      <c r="I56" s="29">
        <f>I40+I43+I46+I50+I53</f>
        <v>146743</v>
      </c>
      <c r="J56" s="29">
        <f>J40+J43+J46+J50+J53</f>
        <v>4720</v>
      </c>
      <c r="K56" s="29">
        <f>K40+K43+K46+K50+K53</f>
        <v>0</v>
      </c>
      <c r="L56" s="29">
        <f>L40+L43+L46+L50+L53</f>
        <v>0</v>
      </c>
      <c r="M56" s="29">
        <f>M40+M43+M46+M50+M53</f>
        <v>3640</v>
      </c>
      <c r="N56" s="41">
        <f>N40+N43+N46+N50+N53</f>
        <v>478071</v>
      </c>
    </row>
    <row r="57" spans="1:14" s="1" customFormat="1" ht="10.5" customHeight="1">
      <c r="A57" s="79"/>
      <c r="B57" s="30" t="s">
        <v>79</v>
      </c>
      <c r="C57" s="31">
        <f>C41+C44+C47+C51+C54</f>
        <v>176</v>
      </c>
      <c r="D57" s="31">
        <f>D41+D44+D47+D51+D54</f>
        <v>5</v>
      </c>
      <c r="E57" s="31">
        <f>E41+E44+E47+E51+E54</f>
        <v>0</v>
      </c>
      <c r="F57" s="31">
        <f>F41+F44+F47+F51+F54</f>
        <v>8365</v>
      </c>
      <c r="G57" s="31">
        <f>G41+G44+G47+G51+G54</f>
        <v>1135</v>
      </c>
      <c r="H57" s="31">
        <f>H41+H44+H47+H51+H54</f>
        <v>-21694</v>
      </c>
      <c r="I57" s="31">
        <f>I41+I44+I47+I51+I54</f>
        <v>-291</v>
      </c>
      <c r="J57" s="31">
        <f>J41+J44+J47+J51+J54</f>
        <v>0</v>
      </c>
      <c r="K57" s="31">
        <f>K41+K44+K47+K51+K54</f>
        <v>0</v>
      </c>
      <c r="L57" s="31">
        <f>L41+L44+L47+L51+L54</f>
        <v>0</v>
      </c>
      <c r="M57" s="31">
        <f>M41+M44+M47+M51+M54</f>
        <v>0</v>
      </c>
      <c r="N57" s="49">
        <f>N41+N44+N47+N51+N54</f>
        <v>-12304</v>
      </c>
    </row>
    <row r="58" spans="1:14" s="1" customFormat="1" ht="10.5" customHeight="1" thickBot="1">
      <c r="A58" s="80"/>
      <c r="B58" s="34" t="s">
        <v>92</v>
      </c>
      <c r="C58" s="35">
        <f>SUM(C56:C57)</f>
        <v>15900</v>
      </c>
      <c r="D58" s="35">
        <f aca="true" t="shared" si="21" ref="D58:N58">SUM(D56:D57)</f>
        <v>1140</v>
      </c>
      <c r="E58" s="35">
        <f t="shared" si="21"/>
        <v>0</v>
      </c>
      <c r="F58" s="35">
        <f t="shared" si="21"/>
        <v>195930</v>
      </c>
      <c r="G58" s="35">
        <f t="shared" si="21"/>
        <v>89363</v>
      </c>
      <c r="H58" s="35">
        <f t="shared" si="21"/>
        <v>8622</v>
      </c>
      <c r="I58" s="35">
        <f t="shared" si="21"/>
        <v>146452</v>
      </c>
      <c r="J58" s="35">
        <f t="shared" si="21"/>
        <v>4720</v>
      </c>
      <c r="K58" s="35">
        <f t="shared" si="21"/>
        <v>0</v>
      </c>
      <c r="L58" s="35">
        <f t="shared" si="21"/>
        <v>0</v>
      </c>
      <c r="M58" s="35">
        <f t="shared" si="21"/>
        <v>3640</v>
      </c>
      <c r="N58" s="42">
        <f t="shared" si="21"/>
        <v>465767</v>
      </c>
    </row>
    <row r="59" spans="1:14" s="2" customFormat="1" ht="10.5" customHeight="1">
      <c r="A59" s="86" t="s">
        <v>71</v>
      </c>
      <c r="B59" s="15" t="s">
        <v>72</v>
      </c>
      <c r="C59" s="16"/>
      <c r="D59" s="16"/>
      <c r="E59" s="16">
        <v>207</v>
      </c>
      <c r="F59" s="16"/>
      <c r="G59" s="16"/>
      <c r="H59" s="16"/>
      <c r="I59" s="16"/>
      <c r="J59" s="16"/>
      <c r="K59" s="16"/>
      <c r="L59" s="16"/>
      <c r="M59" s="16">
        <v>169</v>
      </c>
      <c r="N59" s="17">
        <f>SUM(C59:M59)</f>
        <v>376</v>
      </c>
    </row>
    <row r="60" spans="1:14" s="2" customFormat="1" ht="10.5" customHeight="1">
      <c r="A60" s="87"/>
      <c r="B60" s="18" t="s">
        <v>79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9">
        <f>SUM(C60:M60)</f>
        <v>0</v>
      </c>
    </row>
    <row r="61" spans="1:14" s="2" customFormat="1" ht="10.5" customHeight="1" thickBot="1">
      <c r="A61" s="95"/>
      <c r="B61" s="26" t="s">
        <v>87</v>
      </c>
      <c r="C61" s="14">
        <f>SUM(C59:C60)</f>
        <v>0</v>
      </c>
      <c r="D61" s="14">
        <f aca="true" t="shared" si="22" ref="D61:N61">SUM(D59:D60)</f>
        <v>0</v>
      </c>
      <c r="E61" s="14">
        <f t="shared" si="22"/>
        <v>207</v>
      </c>
      <c r="F61" s="14">
        <f t="shared" si="22"/>
        <v>0</v>
      </c>
      <c r="G61" s="14">
        <f t="shared" si="22"/>
        <v>0</v>
      </c>
      <c r="H61" s="14">
        <f t="shared" si="22"/>
        <v>0</v>
      </c>
      <c r="I61" s="14">
        <f t="shared" si="22"/>
        <v>0</v>
      </c>
      <c r="J61" s="14">
        <f t="shared" si="22"/>
        <v>0</v>
      </c>
      <c r="K61" s="14">
        <f t="shared" si="22"/>
        <v>0</v>
      </c>
      <c r="L61" s="14">
        <f t="shared" si="22"/>
        <v>0</v>
      </c>
      <c r="M61" s="14">
        <f t="shared" si="22"/>
        <v>169</v>
      </c>
      <c r="N61" s="27">
        <f t="shared" si="22"/>
        <v>376</v>
      </c>
    </row>
    <row r="62" spans="1:14" s="2" customFormat="1" ht="10.5" customHeight="1">
      <c r="A62" s="15" t="s">
        <v>88</v>
      </c>
      <c r="B62" s="104" t="s">
        <v>110</v>
      </c>
      <c r="C62" s="16"/>
      <c r="D62" s="16"/>
      <c r="E62" s="16">
        <v>150</v>
      </c>
      <c r="F62" s="16"/>
      <c r="G62" s="16"/>
      <c r="H62" s="16"/>
      <c r="I62" s="16"/>
      <c r="J62" s="16"/>
      <c r="K62" s="16"/>
      <c r="L62" s="16"/>
      <c r="M62" s="16">
        <v>32</v>
      </c>
      <c r="N62" s="17">
        <f>SUM(C62:M62)</f>
        <v>182</v>
      </c>
    </row>
    <row r="63" spans="1:14" s="2" customFormat="1" ht="10.5" customHeight="1">
      <c r="A63" s="18"/>
      <c r="B63" s="103" t="s">
        <v>79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9">
        <f>SUM(C63:M63)</f>
        <v>0</v>
      </c>
    </row>
    <row r="64" spans="1:14" s="2" customFormat="1" ht="10.5" customHeight="1" thickBot="1">
      <c r="A64" s="20"/>
      <c r="B64" s="105" t="s">
        <v>125</v>
      </c>
      <c r="C64" s="21">
        <f>SUM(C62:C63)</f>
        <v>0</v>
      </c>
      <c r="D64" s="21">
        <f aca="true" t="shared" si="23" ref="D64:N64">SUM(D62:D63)</f>
        <v>0</v>
      </c>
      <c r="E64" s="21">
        <f t="shared" si="23"/>
        <v>150</v>
      </c>
      <c r="F64" s="21">
        <f t="shared" si="23"/>
        <v>0</v>
      </c>
      <c r="G64" s="21">
        <f t="shared" si="23"/>
        <v>0</v>
      </c>
      <c r="H64" s="21">
        <f t="shared" si="23"/>
        <v>0</v>
      </c>
      <c r="I64" s="21">
        <f t="shared" si="23"/>
        <v>0</v>
      </c>
      <c r="J64" s="21">
        <f t="shared" si="23"/>
        <v>0</v>
      </c>
      <c r="K64" s="21">
        <f t="shared" si="23"/>
        <v>0</v>
      </c>
      <c r="L64" s="21">
        <f t="shared" si="23"/>
        <v>0</v>
      </c>
      <c r="M64" s="21">
        <f t="shared" si="23"/>
        <v>32</v>
      </c>
      <c r="N64" s="22">
        <f t="shared" si="23"/>
        <v>182</v>
      </c>
    </row>
    <row r="65" spans="1:14" s="1" customFormat="1" ht="10.5" customHeight="1">
      <c r="A65" s="97" t="s">
        <v>89</v>
      </c>
      <c r="B65" s="63" t="s">
        <v>90</v>
      </c>
      <c r="C65" s="64">
        <f>C59+C62</f>
        <v>0</v>
      </c>
      <c r="D65" s="64">
        <f aca="true" t="shared" si="24" ref="D65:N65">D59+D62</f>
        <v>0</v>
      </c>
      <c r="E65" s="64">
        <f t="shared" si="24"/>
        <v>357</v>
      </c>
      <c r="F65" s="64">
        <f t="shared" si="24"/>
        <v>0</v>
      </c>
      <c r="G65" s="64">
        <f t="shared" si="24"/>
        <v>0</v>
      </c>
      <c r="H65" s="64">
        <f t="shared" si="24"/>
        <v>0</v>
      </c>
      <c r="I65" s="64">
        <f t="shared" si="24"/>
        <v>0</v>
      </c>
      <c r="J65" s="64">
        <f t="shared" si="24"/>
        <v>0</v>
      </c>
      <c r="K65" s="64">
        <f t="shared" si="24"/>
        <v>0</v>
      </c>
      <c r="L65" s="64">
        <f t="shared" si="24"/>
        <v>0</v>
      </c>
      <c r="M65" s="64">
        <f t="shared" si="24"/>
        <v>201</v>
      </c>
      <c r="N65" s="69">
        <f t="shared" si="24"/>
        <v>558</v>
      </c>
    </row>
    <row r="66" spans="1:14" s="1" customFormat="1" ht="10.5" customHeight="1">
      <c r="A66" s="79"/>
      <c r="B66" s="30" t="s">
        <v>79</v>
      </c>
      <c r="C66" s="31">
        <f>C60+C63</f>
        <v>0</v>
      </c>
      <c r="D66" s="31">
        <f aca="true" t="shared" si="25" ref="D66:N66">D60+D63</f>
        <v>0</v>
      </c>
      <c r="E66" s="31">
        <f t="shared" si="25"/>
        <v>0</v>
      </c>
      <c r="F66" s="31">
        <f t="shared" si="25"/>
        <v>0</v>
      </c>
      <c r="G66" s="31">
        <f t="shared" si="25"/>
        <v>0</v>
      </c>
      <c r="H66" s="31">
        <f t="shared" si="25"/>
        <v>0</v>
      </c>
      <c r="I66" s="31">
        <f t="shared" si="25"/>
        <v>0</v>
      </c>
      <c r="J66" s="31">
        <f t="shared" si="25"/>
        <v>0</v>
      </c>
      <c r="K66" s="31">
        <f t="shared" si="25"/>
        <v>0</v>
      </c>
      <c r="L66" s="31">
        <f t="shared" si="25"/>
        <v>0</v>
      </c>
      <c r="M66" s="31">
        <f t="shared" si="25"/>
        <v>0</v>
      </c>
      <c r="N66" s="49">
        <f t="shared" si="25"/>
        <v>0</v>
      </c>
    </row>
    <row r="67" spans="1:14" s="1" customFormat="1" ht="10.5" customHeight="1" thickBot="1">
      <c r="A67" s="80"/>
      <c r="B67" s="34" t="s">
        <v>91</v>
      </c>
      <c r="C67" s="35">
        <f>SUM(C65:C66)</f>
        <v>0</v>
      </c>
      <c r="D67" s="35">
        <f aca="true" t="shared" si="26" ref="D67:N67">SUM(D65:D66)</f>
        <v>0</v>
      </c>
      <c r="E67" s="35">
        <f t="shared" si="26"/>
        <v>357</v>
      </c>
      <c r="F67" s="35">
        <f t="shared" si="26"/>
        <v>0</v>
      </c>
      <c r="G67" s="35">
        <f t="shared" si="26"/>
        <v>0</v>
      </c>
      <c r="H67" s="35">
        <f t="shared" si="26"/>
        <v>0</v>
      </c>
      <c r="I67" s="35">
        <f t="shared" si="26"/>
        <v>0</v>
      </c>
      <c r="J67" s="35">
        <f t="shared" si="26"/>
        <v>0</v>
      </c>
      <c r="K67" s="35">
        <f t="shared" si="26"/>
        <v>0</v>
      </c>
      <c r="L67" s="35">
        <f t="shared" si="26"/>
        <v>0</v>
      </c>
      <c r="M67" s="35">
        <f t="shared" si="26"/>
        <v>201</v>
      </c>
      <c r="N67" s="42">
        <f t="shared" si="26"/>
        <v>558</v>
      </c>
    </row>
    <row r="68" spans="1:15" s="1" customFormat="1" ht="10.5" customHeight="1">
      <c r="A68" s="96">
        <v>1</v>
      </c>
      <c r="B68" s="36" t="s">
        <v>42</v>
      </c>
      <c r="C68" s="37">
        <f>C3+C20+C35+C56+C65+C6+C39</f>
        <v>29413</v>
      </c>
      <c r="D68" s="37">
        <f>D3+D20+D35+D56+D65+D6+D39</f>
        <v>1135</v>
      </c>
      <c r="E68" s="37">
        <f>E3+E20+E35+E56+E65+E6+E39</f>
        <v>15286</v>
      </c>
      <c r="F68" s="37">
        <f>F3+F20+F35+F56+F65+F6+F39</f>
        <v>187565</v>
      </c>
      <c r="G68" s="37">
        <f>G3+G20+G35+G56+G65+G6+G39</f>
        <v>88228</v>
      </c>
      <c r="H68" s="37">
        <f>H3+H20+H35+H56+H65+H6+H39</f>
        <v>30316</v>
      </c>
      <c r="I68" s="37">
        <f>I3+I20+I35+I56+I65+I6+I39</f>
        <v>146743</v>
      </c>
      <c r="J68" s="37">
        <f>J3+J20+J35+J56+J65+J6+J39</f>
        <v>4720</v>
      </c>
      <c r="K68" s="37">
        <f>K3+K20+K35+K56+K65+K6+K39</f>
        <v>0</v>
      </c>
      <c r="L68" s="37">
        <f>L3+L20+L35+L56+L65+L6+L39</f>
        <v>2145</v>
      </c>
      <c r="M68" s="37">
        <f>M3+M20+M35+M56+M65+M6+M39</f>
        <v>8317</v>
      </c>
      <c r="N68" s="37">
        <f>N3+N20+N35+N56+N65+N6+N39</f>
        <v>513868</v>
      </c>
      <c r="O68" s="7"/>
    </row>
    <row r="69" spans="1:15" s="1" customFormat="1" ht="10.5" customHeight="1">
      <c r="A69" s="84"/>
      <c r="B69" s="39" t="s">
        <v>79</v>
      </c>
      <c r="C69" s="40">
        <f>C21+C57+C66+C36+C4</f>
        <v>482</v>
      </c>
      <c r="D69" s="40">
        <f>D21+D57+D66+D36+D4</f>
        <v>5</v>
      </c>
      <c r="E69" s="40">
        <f>E21+E57+E66+E36+E4</f>
        <v>0</v>
      </c>
      <c r="F69" s="40">
        <f>F21+F57+F66+F36+F4</f>
        <v>8365</v>
      </c>
      <c r="G69" s="40">
        <f>G21+G57+G66+G36+G4</f>
        <v>1135</v>
      </c>
      <c r="H69" s="40">
        <f>H21+H57+H66+H36+H4</f>
        <v>-21694</v>
      </c>
      <c r="I69" s="40">
        <f>I21+I57+I66+I36+I4</f>
        <v>-291</v>
      </c>
      <c r="J69" s="40">
        <f>J21+J57+J66+J36+J4</f>
        <v>0</v>
      </c>
      <c r="K69" s="40">
        <f>K21+K57+K66+K36+K4</f>
        <v>0</v>
      </c>
      <c r="L69" s="40">
        <f>L21+L57+L66+L36+L4</f>
        <v>50</v>
      </c>
      <c r="M69" s="40">
        <f>M21+M57+M66+M36+M4</f>
        <v>0</v>
      </c>
      <c r="N69" s="40">
        <f>N21+N57+N66+N36+N4</f>
        <v>-11948</v>
      </c>
      <c r="O69" s="7"/>
    </row>
    <row r="70" spans="1:15" s="1" customFormat="1" ht="10.5" customHeight="1" thickBot="1">
      <c r="A70" s="85"/>
      <c r="B70" s="65" t="s">
        <v>93</v>
      </c>
      <c r="C70" s="66">
        <f>SUM(C68:C69)</f>
        <v>29895</v>
      </c>
      <c r="D70" s="66">
        <f aca="true" t="shared" si="27" ref="D70:N70">SUM(D68:D69)</f>
        <v>1140</v>
      </c>
      <c r="E70" s="66">
        <f t="shared" si="27"/>
        <v>15286</v>
      </c>
      <c r="F70" s="66">
        <f t="shared" si="27"/>
        <v>195930</v>
      </c>
      <c r="G70" s="66">
        <f t="shared" si="27"/>
        <v>89363</v>
      </c>
      <c r="H70" s="66">
        <f t="shared" si="27"/>
        <v>8622</v>
      </c>
      <c r="I70" s="66">
        <f t="shared" si="27"/>
        <v>146452</v>
      </c>
      <c r="J70" s="66">
        <f t="shared" si="27"/>
        <v>4720</v>
      </c>
      <c r="K70" s="66">
        <f t="shared" si="27"/>
        <v>0</v>
      </c>
      <c r="L70" s="66">
        <f t="shared" si="27"/>
        <v>2195</v>
      </c>
      <c r="M70" s="66">
        <f t="shared" si="27"/>
        <v>8317</v>
      </c>
      <c r="N70" s="67">
        <f t="shared" si="27"/>
        <v>501920</v>
      </c>
      <c r="O70" s="7"/>
    </row>
    <row r="71" spans="1:15" s="1" customFormat="1" ht="10.5" customHeight="1">
      <c r="A71" s="36" t="s">
        <v>104</v>
      </c>
      <c r="B71" s="101" t="s">
        <v>120</v>
      </c>
      <c r="C71" s="37">
        <v>5</v>
      </c>
      <c r="D71" s="37"/>
      <c r="E71" s="37">
        <v>123</v>
      </c>
      <c r="F71" s="37"/>
      <c r="G71" s="37"/>
      <c r="H71" s="37"/>
      <c r="I71" s="37"/>
      <c r="J71" s="37"/>
      <c r="K71" s="37"/>
      <c r="L71" s="37">
        <v>258</v>
      </c>
      <c r="M71" s="37"/>
      <c r="N71" s="111">
        <f>SUM(C71:M71)</f>
        <v>386</v>
      </c>
      <c r="O71" s="7"/>
    </row>
    <row r="72" spans="1:15" s="1" customFormat="1" ht="10.5" customHeight="1">
      <c r="A72" s="39"/>
      <c r="B72" s="100" t="s">
        <v>79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50">
        <f>SUM(C72:M72)</f>
        <v>0</v>
      </c>
      <c r="O72" s="7"/>
    </row>
    <row r="73" spans="1:15" s="1" customFormat="1" ht="10.5" customHeight="1" thickBot="1">
      <c r="A73" s="53"/>
      <c r="B73" s="102" t="s">
        <v>112</v>
      </c>
      <c r="C73" s="54">
        <f>SUM(C71:C72)</f>
        <v>5</v>
      </c>
      <c r="D73" s="54">
        <f aca="true" t="shared" si="28" ref="D73:N73">SUM(D71:D72)</f>
        <v>0</v>
      </c>
      <c r="E73" s="54">
        <f t="shared" si="28"/>
        <v>123</v>
      </c>
      <c r="F73" s="54">
        <f t="shared" si="28"/>
        <v>0</v>
      </c>
      <c r="G73" s="54">
        <f t="shared" si="28"/>
        <v>0</v>
      </c>
      <c r="H73" s="54">
        <f t="shared" si="28"/>
        <v>0</v>
      </c>
      <c r="I73" s="54">
        <f t="shared" si="28"/>
        <v>0</v>
      </c>
      <c r="J73" s="54">
        <f t="shared" si="28"/>
        <v>0</v>
      </c>
      <c r="K73" s="54">
        <f t="shared" si="28"/>
        <v>0</v>
      </c>
      <c r="L73" s="54">
        <f t="shared" si="28"/>
        <v>258</v>
      </c>
      <c r="M73" s="54">
        <f t="shared" si="28"/>
        <v>0</v>
      </c>
      <c r="N73" s="55">
        <f t="shared" si="28"/>
        <v>386</v>
      </c>
      <c r="O73" s="7"/>
    </row>
    <row r="74" spans="1:14" s="2" customFormat="1" ht="10.5" customHeight="1">
      <c r="A74" s="94" t="s">
        <v>43</v>
      </c>
      <c r="B74" s="23" t="s">
        <v>44</v>
      </c>
      <c r="C74" s="24">
        <v>4089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>
        <f>SUM(C74:M74)</f>
        <v>4089</v>
      </c>
    </row>
    <row r="75" spans="1:14" s="2" customFormat="1" ht="10.5" customHeight="1">
      <c r="A75" s="87"/>
      <c r="B75" s="18" t="s">
        <v>79</v>
      </c>
      <c r="C75" s="13">
        <v>80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9">
        <f>SUM(C75:M75)</f>
        <v>80</v>
      </c>
    </row>
    <row r="76" spans="1:14" s="2" customFormat="1" ht="10.5" customHeight="1" thickBot="1">
      <c r="A76" s="88"/>
      <c r="B76" s="20" t="s">
        <v>113</v>
      </c>
      <c r="C76" s="21">
        <f>SUM(C74:C75)</f>
        <v>4169</v>
      </c>
      <c r="D76" s="21">
        <f aca="true" t="shared" si="29" ref="D76:N76">SUM(D74:D75)</f>
        <v>0</v>
      </c>
      <c r="E76" s="21">
        <f t="shared" si="29"/>
        <v>0</v>
      </c>
      <c r="F76" s="21">
        <f t="shared" si="29"/>
        <v>0</v>
      </c>
      <c r="G76" s="21">
        <f t="shared" si="29"/>
        <v>0</v>
      </c>
      <c r="H76" s="21">
        <f t="shared" si="29"/>
        <v>0</v>
      </c>
      <c r="I76" s="21">
        <f t="shared" si="29"/>
        <v>0</v>
      </c>
      <c r="J76" s="21">
        <f t="shared" si="29"/>
        <v>0</v>
      </c>
      <c r="K76" s="21">
        <f t="shared" si="29"/>
        <v>0</v>
      </c>
      <c r="L76" s="21">
        <f t="shared" si="29"/>
        <v>0</v>
      </c>
      <c r="M76" s="21">
        <f t="shared" si="29"/>
        <v>0</v>
      </c>
      <c r="N76" s="22">
        <f t="shared" si="29"/>
        <v>4169</v>
      </c>
    </row>
    <row r="77" spans="1:14" s="1" customFormat="1" ht="10.5" customHeight="1">
      <c r="A77" s="97">
        <v>2</v>
      </c>
      <c r="B77" s="63" t="s">
        <v>105</v>
      </c>
      <c r="C77" s="64">
        <f>C74+C71</f>
        <v>4094</v>
      </c>
      <c r="D77" s="64">
        <f aca="true" t="shared" si="30" ref="D77:N77">D74+D71</f>
        <v>0</v>
      </c>
      <c r="E77" s="64">
        <f t="shared" si="30"/>
        <v>123</v>
      </c>
      <c r="F77" s="64">
        <f t="shared" si="30"/>
        <v>0</v>
      </c>
      <c r="G77" s="64">
        <f t="shared" si="30"/>
        <v>0</v>
      </c>
      <c r="H77" s="64">
        <f t="shared" si="30"/>
        <v>0</v>
      </c>
      <c r="I77" s="64">
        <f t="shared" si="30"/>
        <v>0</v>
      </c>
      <c r="J77" s="64">
        <f t="shared" si="30"/>
        <v>0</v>
      </c>
      <c r="K77" s="64">
        <f t="shared" si="30"/>
        <v>0</v>
      </c>
      <c r="L77" s="64">
        <f t="shared" si="30"/>
        <v>258</v>
      </c>
      <c r="M77" s="64">
        <f t="shared" si="30"/>
        <v>0</v>
      </c>
      <c r="N77" s="64">
        <f t="shared" si="30"/>
        <v>4475</v>
      </c>
    </row>
    <row r="78" spans="1:14" s="1" customFormat="1" ht="10.5" customHeight="1">
      <c r="A78" s="79"/>
      <c r="B78" s="30" t="s">
        <v>106</v>
      </c>
      <c r="C78" s="31">
        <f>C75+C72</f>
        <v>80</v>
      </c>
      <c r="D78" s="31">
        <f aca="true" t="shared" si="31" ref="D78:N78">D75+D72</f>
        <v>0</v>
      </c>
      <c r="E78" s="31">
        <f t="shared" si="31"/>
        <v>0</v>
      </c>
      <c r="F78" s="31">
        <f t="shared" si="31"/>
        <v>0</v>
      </c>
      <c r="G78" s="31">
        <f t="shared" si="31"/>
        <v>0</v>
      </c>
      <c r="H78" s="31">
        <f t="shared" si="31"/>
        <v>0</v>
      </c>
      <c r="I78" s="31">
        <f t="shared" si="31"/>
        <v>0</v>
      </c>
      <c r="J78" s="31">
        <f t="shared" si="31"/>
        <v>0</v>
      </c>
      <c r="K78" s="31">
        <f t="shared" si="31"/>
        <v>0</v>
      </c>
      <c r="L78" s="31">
        <f t="shared" si="31"/>
        <v>0</v>
      </c>
      <c r="M78" s="31">
        <f t="shared" si="31"/>
        <v>0</v>
      </c>
      <c r="N78" s="49">
        <f t="shared" si="31"/>
        <v>80</v>
      </c>
    </row>
    <row r="79" spans="1:14" s="56" customFormat="1" ht="11.25" thickBot="1">
      <c r="A79" s="80"/>
      <c r="B79" s="34" t="s">
        <v>107</v>
      </c>
      <c r="C79" s="35">
        <f>SUM(C77:C78)</f>
        <v>4174</v>
      </c>
      <c r="D79" s="35">
        <f aca="true" t="shared" si="32" ref="D79:N79">SUM(D77:D78)</f>
        <v>0</v>
      </c>
      <c r="E79" s="35">
        <f t="shared" si="32"/>
        <v>123</v>
      </c>
      <c r="F79" s="35">
        <f t="shared" si="32"/>
        <v>0</v>
      </c>
      <c r="G79" s="35">
        <f t="shared" si="32"/>
        <v>0</v>
      </c>
      <c r="H79" s="35">
        <f t="shared" si="32"/>
        <v>0</v>
      </c>
      <c r="I79" s="35">
        <f t="shared" si="32"/>
        <v>0</v>
      </c>
      <c r="J79" s="35">
        <f t="shared" si="32"/>
        <v>0</v>
      </c>
      <c r="K79" s="35">
        <f t="shared" si="32"/>
        <v>0</v>
      </c>
      <c r="L79" s="35">
        <f t="shared" si="32"/>
        <v>258</v>
      </c>
      <c r="M79" s="35">
        <f t="shared" si="32"/>
        <v>0</v>
      </c>
      <c r="N79" s="42">
        <f t="shared" si="32"/>
        <v>4555</v>
      </c>
    </row>
    <row r="80" spans="1:14" s="2" customFormat="1" ht="10.5" customHeight="1">
      <c r="A80" s="86" t="s">
        <v>96</v>
      </c>
      <c r="B80" s="15" t="s">
        <v>108</v>
      </c>
      <c r="C80" s="16"/>
      <c r="D80" s="16"/>
      <c r="E80" s="16">
        <v>9881</v>
      </c>
      <c r="F80" s="16"/>
      <c r="G80" s="16"/>
      <c r="H80" s="16"/>
      <c r="I80" s="16"/>
      <c r="J80" s="16"/>
      <c r="K80" s="16"/>
      <c r="L80" s="16">
        <v>100</v>
      </c>
      <c r="M80" s="16"/>
      <c r="N80" s="17">
        <f>SUM(C80:M80)</f>
        <v>9981</v>
      </c>
    </row>
    <row r="81" spans="1:14" s="2" customFormat="1" ht="10.5" customHeight="1">
      <c r="A81" s="94"/>
      <c r="B81" s="23" t="s">
        <v>79</v>
      </c>
      <c r="C81" s="24"/>
      <c r="D81" s="24"/>
      <c r="E81" s="24">
        <v>2574</v>
      </c>
      <c r="F81" s="24"/>
      <c r="G81" s="24"/>
      <c r="H81" s="24"/>
      <c r="I81" s="24"/>
      <c r="J81" s="24"/>
      <c r="K81" s="24"/>
      <c r="L81" s="24"/>
      <c r="M81" s="24"/>
      <c r="N81" s="25">
        <f>SUM(C81:M81)</f>
        <v>2574</v>
      </c>
    </row>
    <row r="82" spans="1:14" s="2" customFormat="1" ht="10.5" customHeight="1" thickBot="1">
      <c r="A82" s="89"/>
      <c r="B82" s="10" t="s">
        <v>109</v>
      </c>
      <c r="C82" s="11">
        <f>SUM(C80:C81)</f>
        <v>0</v>
      </c>
      <c r="D82" s="11">
        <f aca="true" t="shared" si="33" ref="D82:N82">SUM(D80:D81)</f>
        <v>0</v>
      </c>
      <c r="E82" s="11">
        <f t="shared" si="33"/>
        <v>12455</v>
      </c>
      <c r="F82" s="11">
        <f t="shared" si="33"/>
        <v>0</v>
      </c>
      <c r="G82" s="11">
        <f t="shared" si="33"/>
        <v>0</v>
      </c>
      <c r="H82" s="11">
        <f t="shared" si="33"/>
        <v>0</v>
      </c>
      <c r="I82" s="11">
        <f t="shared" si="33"/>
        <v>0</v>
      </c>
      <c r="J82" s="11">
        <f t="shared" si="33"/>
        <v>0</v>
      </c>
      <c r="K82" s="11">
        <f t="shared" si="33"/>
        <v>0</v>
      </c>
      <c r="L82" s="11">
        <f t="shared" si="33"/>
        <v>100</v>
      </c>
      <c r="M82" s="11">
        <f t="shared" si="33"/>
        <v>0</v>
      </c>
      <c r="N82" s="12">
        <f t="shared" si="33"/>
        <v>12555</v>
      </c>
    </row>
    <row r="83" spans="1:14" ht="10.5" customHeight="1">
      <c r="A83" s="86" t="s">
        <v>45</v>
      </c>
      <c r="B83" s="15" t="s">
        <v>13</v>
      </c>
      <c r="C83" s="16">
        <v>5920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>
        <f>SUM(C83:M83)</f>
        <v>5920</v>
      </c>
    </row>
    <row r="84" spans="1:14" ht="10.5" customHeight="1">
      <c r="A84" s="87"/>
      <c r="B84" s="18" t="s">
        <v>79</v>
      </c>
      <c r="C84" s="13">
        <v>-386</v>
      </c>
      <c r="D84" s="13"/>
      <c r="E84" s="13">
        <v>182</v>
      </c>
      <c r="F84" s="13"/>
      <c r="G84" s="13"/>
      <c r="H84" s="13"/>
      <c r="I84" s="13"/>
      <c r="J84" s="13"/>
      <c r="K84" s="13"/>
      <c r="L84" s="13"/>
      <c r="M84" s="13"/>
      <c r="N84" s="19">
        <f>SUM(C84:M84)</f>
        <v>-204</v>
      </c>
    </row>
    <row r="85" spans="1:14" ht="10.5" customHeight="1" thickBot="1">
      <c r="A85" s="95"/>
      <c r="B85" s="26" t="s">
        <v>113</v>
      </c>
      <c r="C85" s="14">
        <f>SUM(C83:C84)</f>
        <v>5534</v>
      </c>
      <c r="D85" s="14">
        <f aca="true" t="shared" si="34" ref="D85:N85">SUM(D83:D84)</f>
        <v>0</v>
      </c>
      <c r="E85" s="14">
        <f t="shared" si="34"/>
        <v>182</v>
      </c>
      <c r="F85" s="14">
        <f t="shared" si="34"/>
        <v>0</v>
      </c>
      <c r="G85" s="14">
        <f t="shared" si="34"/>
        <v>0</v>
      </c>
      <c r="H85" s="14">
        <f t="shared" si="34"/>
        <v>0</v>
      </c>
      <c r="I85" s="14">
        <f t="shared" si="34"/>
        <v>0</v>
      </c>
      <c r="J85" s="14">
        <f t="shared" si="34"/>
        <v>0</v>
      </c>
      <c r="K85" s="14">
        <f t="shared" si="34"/>
        <v>0</v>
      </c>
      <c r="L85" s="14">
        <f t="shared" si="34"/>
        <v>0</v>
      </c>
      <c r="M85" s="14">
        <f t="shared" si="34"/>
        <v>0</v>
      </c>
      <c r="N85" s="27">
        <f t="shared" si="34"/>
        <v>5716</v>
      </c>
    </row>
    <row r="86" spans="1:15" ht="10.5" customHeight="1">
      <c r="A86" s="15" t="s">
        <v>46</v>
      </c>
      <c r="B86" s="104" t="s">
        <v>47</v>
      </c>
      <c r="C86" s="16">
        <v>305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>
        <f>SUM(C86:M86)</f>
        <v>305</v>
      </c>
      <c r="O86" s="5"/>
    </row>
    <row r="87" spans="1:15" ht="10.5" customHeight="1">
      <c r="A87" s="18"/>
      <c r="B87" s="103" t="s">
        <v>126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9">
        <f>SUM(C87:M87)</f>
        <v>0</v>
      </c>
      <c r="O87" s="5"/>
    </row>
    <row r="88" spans="1:15" ht="10.5" customHeight="1" thickBot="1">
      <c r="A88" s="20"/>
      <c r="B88" s="105" t="s">
        <v>127</v>
      </c>
      <c r="C88" s="21">
        <f>SUM(C86:C87)</f>
        <v>305</v>
      </c>
      <c r="D88" s="21">
        <f aca="true" t="shared" si="35" ref="D88:N88">SUM(D86:D87)</f>
        <v>0</v>
      </c>
      <c r="E88" s="21">
        <f t="shared" si="35"/>
        <v>0</v>
      </c>
      <c r="F88" s="21">
        <f t="shared" si="35"/>
        <v>0</v>
      </c>
      <c r="G88" s="21">
        <f t="shared" si="35"/>
        <v>0</v>
      </c>
      <c r="H88" s="21">
        <f t="shared" si="35"/>
        <v>0</v>
      </c>
      <c r="I88" s="21">
        <f t="shared" si="35"/>
        <v>0</v>
      </c>
      <c r="J88" s="21">
        <f t="shared" si="35"/>
        <v>0</v>
      </c>
      <c r="K88" s="21">
        <f t="shared" si="35"/>
        <v>0</v>
      </c>
      <c r="L88" s="21">
        <f t="shared" si="35"/>
        <v>0</v>
      </c>
      <c r="M88" s="21">
        <f t="shared" si="35"/>
        <v>0</v>
      </c>
      <c r="N88" s="22">
        <f t="shared" si="35"/>
        <v>305</v>
      </c>
      <c r="O88" s="5"/>
    </row>
    <row r="89" spans="1:14" s="1" customFormat="1" ht="10.5" customHeight="1">
      <c r="A89" s="97">
        <v>3</v>
      </c>
      <c r="B89" s="63" t="s">
        <v>49</v>
      </c>
      <c r="C89" s="64">
        <f>C80+C83+C86</f>
        <v>6225</v>
      </c>
      <c r="D89" s="64">
        <f aca="true" t="shared" si="36" ref="D89:N89">D80+D83+D86</f>
        <v>0</v>
      </c>
      <c r="E89" s="64">
        <f t="shared" si="36"/>
        <v>9881</v>
      </c>
      <c r="F89" s="64">
        <f t="shared" si="36"/>
        <v>0</v>
      </c>
      <c r="G89" s="64">
        <f t="shared" si="36"/>
        <v>0</v>
      </c>
      <c r="H89" s="64">
        <f t="shared" si="36"/>
        <v>0</v>
      </c>
      <c r="I89" s="64">
        <f t="shared" si="36"/>
        <v>0</v>
      </c>
      <c r="J89" s="64">
        <f t="shared" si="36"/>
        <v>0</v>
      </c>
      <c r="K89" s="64">
        <f t="shared" si="36"/>
        <v>0</v>
      </c>
      <c r="L89" s="64">
        <f t="shared" si="36"/>
        <v>100</v>
      </c>
      <c r="M89" s="64">
        <f t="shared" si="36"/>
        <v>0</v>
      </c>
      <c r="N89" s="69">
        <f t="shared" si="36"/>
        <v>16206</v>
      </c>
    </row>
    <row r="90" spans="1:14" s="1" customFormat="1" ht="10.5" customHeight="1">
      <c r="A90" s="79"/>
      <c r="B90" s="30" t="s">
        <v>79</v>
      </c>
      <c r="C90" s="31">
        <f>C81+C84+C87</f>
        <v>-386</v>
      </c>
      <c r="D90" s="31">
        <f aca="true" t="shared" si="37" ref="D90:N90">D81+D84+D87</f>
        <v>0</v>
      </c>
      <c r="E90" s="31">
        <f t="shared" si="37"/>
        <v>2756</v>
      </c>
      <c r="F90" s="31">
        <f t="shared" si="37"/>
        <v>0</v>
      </c>
      <c r="G90" s="31">
        <f t="shared" si="37"/>
        <v>0</v>
      </c>
      <c r="H90" s="31">
        <f t="shared" si="37"/>
        <v>0</v>
      </c>
      <c r="I90" s="31">
        <f t="shared" si="37"/>
        <v>0</v>
      </c>
      <c r="J90" s="31">
        <f t="shared" si="37"/>
        <v>0</v>
      </c>
      <c r="K90" s="31">
        <f t="shared" si="37"/>
        <v>0</v>
      </c>
      <c r="L90" s="31">
        <f t="shared" si="37"/>
        <v>0</v>
      </c>
      <c r="M90" s="31">
        <f t="shared" si="37"/>
        <v>0</v>
      </c>
      <c r="N90" s="49">
        <f t="shared" si="37"/>
        <v>2370</v>
      </c>
    </row>
    <row r="91" spans="1:14" s="1" customFormat="1" ht="10.5" customHeight="1" thickBot="1">
      <c r="A91" s="80"/>
      <c r="B91" s="34" t="s">
        <v>97</v>
      </c>
      <c r="C91" s="35">
        <f>SUM(C89:C90)</f>
        <v>5839</v>
      </c>
      <c r="D91" s="35">
        <f aca="true" t="shared" si="38" ref="D91:N91">SUM(D89:D90)</f>
        <v>0</v>
      </c>
      <c r="E91" s="35">
        <f t="shared" si="38"/>
        <v>12637</v>
      </c>
      <c r="F91" s="35">
        <f t="shared" si="38"/>
        <v>0</v>
      </c>
      <c r="G91" s="35">
        <f t="shared" si="38"/>
        <v>0</v>
      </c>
      <c r="H91" s="35">
        <f t="shared" si="38"/>
        <v>0</v>
      </c>
      <c r="I91" s="35">
        <f t="shared" si="38"/>
        <v>0</v>
      </c>
      <c r="J91" s="35">
        <f t="shared" si="38"/>
        <v>0</v>
      </c>
      <c r="K91" s="35">
        <f t="shared" si="38"/>
        <v>0</v>
      </c>
      <c r="L91" s="35">
        <f t="shared" si="38"/>
        <v>100</v>
      </c>
      <c r="M91" s="35">
        <f t="shared" si="38"/>
        <v>0</v>
      </c>
      <c r="N91" s="42">
        <f t="shared" si="38"/>
        <v>18576</v>
      </c>
    </row>
    <row r="92" spans="1:15" ht="10.5" customHeight="1">
      <c r="A92" s="15" t="s">
        <v>50</v>
      </c>
      <c r="B92" s="104" t="s">
        <v>51</v>
      </c>
      <c r="C92" s="16">
        <v>265</v>
      </c>
      <c r="D92" s="16"/>
      <c r="E92" s="16">
        <v>7657</v>
      </c>
      <c r="F92" s="16"/>
      <c r="G92" s="16"/>
      <c r="H92" s="16"/>
      <c r="I92" s="16"/>
      <c r="J92" s="16"/>
      <c r="K92" s="16"/>
      <c r="L92" s="16"/>
      <c r="M92" s="16"/>
      <c r="N92" s="17">
        <f aca="true" t="shared" si="39" ref="N92:N107">SUM(C92:M92)</f>
        <v>7922</v>
      </c>
      <c r="O92" s="5"/>
    </row>
    <row r="93" spans="1:15" ht="10.5" customHeight="1">
      <c r="A93" s="18"/>
      <c r="B93" s="103" t="s">
        <v>79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9">
        <f t="shared" si="39"/>
        <v>0</v>
      </c>
      <c r="O93" s="5"/>
    </row>
    <row r="94" spans="1:15" ht="10.5" customHeight="1" thickBot="1">
      <c r="A94" s="20"/>
      <c r="B94" s="105" t="s">
        <v>134</v>
      </c>
      <c r="C94" s="21">
        <f>SUM(C92:C93)</f>
        <v>265</v>
      </c>
      <c r="D94" s="21">
        <f aca="true" t="shared" si="40" ref="D94:N94">SUM(D92:D93)</f>
        <v>0</v>
      </c>
      <c r="E94" s="21">
        <f t="shared" si="40"/>
        <v>7657</v>
      </c>
      <c r="F94" s="21">
        <f t="shared" si="40"/>
        <v>0</v>
      </c>
      <c r="G94" s="21">
        <f t="shared" si="40"/>
        <v>0</v>
      </c>
      <c r="H94" s="21">
        <f t="shared" si="40"/>
        <v>0</v>
      </c>
      <c r="I94" s="21">
        <f t="shared" si="40"/>
        <v>0</v>
      </c>
      <c r="J94" s="21">
        <f t="shared" si="40"/>
        <v>0</v>
      </c>
      <c r="K94" s="21">
        <f t="shared" si="40"/>
        <v>0</v>
      </c>
      <c r="L94" s="21">
        <f t="shared" si="40"/>
        <v>0</v>
      </c>
      <c r="M94" s="21">
        <f t="shared" si="40"/>
        <v>0</v>
      </c>
      <c r="N94" s="22">
        <f t="shared" si="40"/>
        <v>7922</v>
      </c>
      <c r="O94" s="5"/>
    </row>
    <row r="95" spans="1:14" ht="10.5" customHeight="1">
      <c r="A95" s="94" t="s">
        <v>52</v>
      </c>
      <c r="B95" s="23" t="s">
        <v>53</v>
      </c>
      <c r="C95" s="24">
        <v>300</v>
      </c>
      <c r="D95" s="24"/>
      <c r="E95" s="24">
        <v>4506</v>
      </c>
      <c r="F95" s="24"/>
      <c r="G95" s="24"/>
      <c r="H95" s="24"/>
      <c r="I95" s="24"/>
      <c r="J95" s="24"/>
      <c r="K95" s="24"/>
      <c r="L95" s="24"/>
      <c r="M95" s="24"/>
      <c r="N95" s="25">
        <f t="shared" si="39"/>
        <v>4806</v>
      </c>
    </row>
    <row r="96" spans="1:14" ht="10.5" customHeight="1">
      <c r="A96" s="87"/>
      <c r="B96" s="18" t="s">
        <v>79</v>
      </c>
      <c r="C96" s="13"/>
      <c r="D96" s="13"/>
      <c r="E96" s="13">
        <v>741</v>
      </c>
      <c r="F96" s="13"/>
      <c r="G96" s="13"/>
      <c r="H96" s="13"/>
      <c r="I96" s="13"/>
      <c r="J96" s="13"/>
      <c r="K96" s="13"/>
      <c r="L96" s="13"/>
      <c r="M96" s="13"/>
      <c r="N96" s="19">
        <f t="shared" si="39"/>
        <v>741</v>
      </c>
    </row>
    <row r="97" spans="1:14" ht="10.5" customHeight="1" thickBot="1">
      <c r="A97" s="95"/>
      <c r="B97" s="26" t="s">
        <v>113</v>
      </c>
      <c r="C97" s="14">
        <f>SUM(C95:C96)</f>
        <v>300</v>
      </c>
      <c r="D97" s="14">
        <f aca="true" t="shared" si="41" ref="D97:N97">SUM(D95:D96)</f>
        <v>0</v>
      </c>
      <c r="E97" s="14">
        <f t="shared" si="41"/>
        <v>5247</v>
      </c>
      <c r="F97" s="14">
        <f t="shared" si="41"/>
        <v>0</v>
      </c>
      <c r="G97" s="14">
        <f t="shared" si="41"/>
        <v>0</v>
      </c>
      <c r="H97" s="14">
        <f t="shared" si="41"/>
        <v>0</v>
      </c>
      <c r="I97" s="14">
        <f t="shared" si="41"/>
        <v>0</v>
      </c>
      <c r="J97" s="14">
        <f t="shared" si="41"/>
        <v>0</v>
      </c>
      <c r="K97" s="14">
        <f t="shared" si="41"/>
        <v>0</v>
      </c>
      <c r="L97" s="14">
        <f t="shared" si="41"/>
        <v>0</v>
      </c>
      <c r="M97" s="14">
        <f t="shared" si="41"/>
        <v>0</v>
      </c>
      <c r="N97" s="27">
        <f t="shared" si="41"/>
        <v>5547</v>
      </c>
    </row>
    <row r="98" spans="1:14" ht="10.5" customHeight="1">
      <c r="A98" s="15" t="s">
        <v>54</v>
      </c>
      <c r="B98" s="104" t="s">
        <v>55</v>
      </c>
      <c r="C98" s="16">
        <v>30</v>
      </c>
      <c r="D98" s="16"/>
      <c r="E98" s="16">
        <v>6035</v>
      </c>
      <c r="F98" s="16"/>
      <c r="G98" s="16"/>
      <c r="H98" s="16"/>
      <c r="I98" s="16"/>
      <c r="J98" s="16"/>
      <c r="K98" s="16"/>
      <c r="L98" s="16"/>
      <c r="M98" s="16"/>
      <c r="N98" s="17">
        <f t="shared" si="39"/>
        <v>6065</v>
      </c>
    </row>
    <row r="99" spans="1:14" ht="10.5" customHeight="1">
      <c r="A99" s="18"/>
      <c r="B99" s="103" t="s">
        <v>128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9">
        <f t="shared" si="39"/>
        <v>0</v>
      </c>
    </row>
    <row r="100" spans="1:14" ht="10.5" customHeight="1" thickBot="1">
      <c r="A100" s="20"/>
      <c r="B100" s="105" t="s">
        <v>129</v>
      </c>
      <c r="C100" s="21">
        <f>SUM(C98:C99)</f>
        <v>30</v>
      </c>
      <c r="D100" s="21">
        <f aca="true" t="shared" si="42" ref="D100:N100">SUM(D98:D99)</f>
        <v>0</v>
      </c>
      <c r="E100" s="21">
        <f t="shared" si="42"/>
        <v>6035</v>
      </c>
      <c r="F100" s="21">
        <f t="shared" si="42"/>
        <v>0</v>
      </c>
      <c r="G100" s="21">
        <f t="shared" si="42"/>
        <v>0</v>
      </c>
      <c r="H100" s="21">
        <f t="shared" si="42"/>
        <v>0</v>
      </c>
      <c r="I100" s="21">
        <f t="shared" si="42"/>
        <v>0</v>
      </c>
      <c r="J100" s="21">
        <f t="shared" si="42"/>
        <v>0</v>
      </c>
      <c r="K100" s="21">
        <f t="shared" si="42"/>
        <v>0</v>
      </c>
      <c r="L100" s="21">
        <f t="shared" si="42"/>
        <v>0</v>
      </c>
      <c r="M100" s="21">
        <f t="shared" si="42"/>
        <v>0</v>
      </c>
      <c r="N100" s="22">
        <f t="shared" si="42"/>
        <v>6065</v>
      </c>
    </row>
    <row r="101" spans="1:14" ht="10.5" customHeight="1">
      <c r="A101" s="15" t="s">
        <v>56</v>
      </c>
      <c r="B101" s="104" t="s">
        <v>57</v>
      </c>
      <c r="C101" s="16"/>
      <c r="D101" s="16"/>
      <c r="E101" s="16">
        <v>6527</v>
      </c>
      <c r="F101" s="16"/>
      <c r="G101" s="16"/>
      <c r="H101" s="16"/>
      <c r="I101" s="16"/>
      <c r="J101" s="16"/>
      <c r="K101" s="16"/>
      <c r="L101" s="16"/>
      <c r="M101" s="16"/>
      <c r="N101" s="17">
        <f t="shared" si="39"/>
        <v>6527</v>
      </c>
    </row>
    <row r="102" spans="1:14" ht="10.5" customHeight="1">
      <c r="A102" s="18"/>
      <c r="B102" s="103" t="s">
        <v>79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9">
        <f t="shared" si="39"/>
        <v>0</v>
      </c>
    </row>
    <row r="103" spans="1:14" ht="10.5" customHeight="1" thickBot="1">
      <c r="A103" s="20"/>
      <c r="B103" s="105" t="s">
        <v>130</v>
      </c>
      <c r="C103" s="21">
        <f>SUM(C101:C102)</f>
        <v>0</v>
      </c>
      <c r="D103" s="21">
        <f aca="true" t="shared" si="43" ref="D103:N103">SUM(D101:D102)</f>
        <v>0</v>
      </c>
      <c r="E103" s="21">
        <f t="shared" si="43"/>
        <v>6527</v>
      </c>
      <c r="F103" s="21">
        <f t="shared" si="43"/>
        <v>0</v>
      </c>
      <c r="G103" s="21">
        <f t="shared" si="43"/>
        <v>0</v>
      </c>
      <c r="H103" s="21">
        <f t="shared" si="43"/>
        <v>0</v>
      </c>
      <c r="I103" s="21">
        <f t="shared" si="43"/>
        <v>0</v>
      </c>
      <c r="J103" s="21">
        <f t="shared" si="43"/>
        <v>0</v>
      </c>
      <c r="K103" s="21">
        <f t="shared" si="43"/>
        <v>0</v>
      </c>
      <c r="L103" s="21">
        <f t="shared" si="43"/>
        <v>0</v>
      </c>
      <c r="M103" s="21">
        <f t="shared" si="43"/>
        <v>0</v>
      </c>
      <c r="N103" s="22">
        <f t="shared" si="43"/>
        <v>6527</v>
      </c>
    </row>
    <row r="104" spans="1:14" ht="10.5" customHeight="1">
      <c r="A104" s="15" t="s">
        <v>58</v>
      </c>
      <c r="B104" s="104" t="s">
        <v>111</v>
      </c>
      <c r="C104" s="16"/>
      <c r="D104" s="16"/>
      <c r="E104" s="16">
        <v>1087</v>
      </c>
      <c r="F104" s="16"/>
      <c r="G104" s="16"/>
      <c r="H104" s="16"/>
      <c r="I104" s="16"/>
      <c r="J104" s="16"/>
      <c r="K104" s="16"/>
      <c r="L104" s="16"/>
      <c r="M104" s="16"/>
      <c r="N104" s="17">
        <f t="shared" si="39"/>
        <v>1087</v>
      </c>
    </row>
    <row r="105" spans="1:14" ht="10.5" customHeight="1">
      <c r="A105" s="18"/>
      <c r="B105" s="103" t="s">
        <v>131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9">
        <f t="shared" si="39"/>
        <v>0</v>
      </c>
    </row>
    <row r="106" spans="1:14" ht="10.5" customHeight="1" thickBot="1">
      <c r="A106" s="26"/>
      <c r="B106" s="106" t="s">
        <v>132</v>
      </c>
      <c r="C106" s="14">
        <f>SUM(C104:C105)</f>
        <v>0</v>
      </c>
      <c r="D106" s="14">
        <f aca="true" t="shared" si="44" ref="D106:N106">SUM(D104:D105)</f>
        <v>0</v>
      </c>
      <c r="E106" s="14">
        <f t="shared" si="44"/>
        <v>1087</v>
      </c>
      <c r="F106" s="14">
        <f t="shared" si="44"/>
        <v>0</v>
      </c>
      <c r="G106" s="14">
        <f t="shared" si="44"/>
        <v>0</v>
      </c>
      <c r="H106" s="14">
        <f t="shared" si="44"/>
        <v>0</v>
      </c>
      <c r="I106" s="14">
        <f t="shared" si="44"/>
        <v>0</v>
      </c>
      <c r="J106" s="14">
        <f t="shared" si="44"/>
        <v>0</v>
      </c>
      <c r="K106" s="14">
        <f t="shared" si="44"/>
        <v>0</v>
      </c>
      <c r="L106" s="14">
        <f t="shared" si="44"/>
        <v>0</v>
      </c>
      <c r="M106" s="14">
        <f t="shared" si="44"/>
        <v>0</v>
      </c>
      <c r="N106" s="27">
        <f t="shared" si="44"/>
        <v>1087</v>
      </c>
    </row>
    <row r="107" spans="1:14" ht="10.5" customHeight="1">
      <c r="A107" s="15" t="s">
        <v>59</v>
      </c>
      <c r="B107" s="104" t="s">
        <v>76</v>
      </c>
      <c r="C107" s="16">
        <v>9844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7">
        <f t="shared" si="39"/>
        <v>9844</v>
      </c>
    </row>
    <row r="108" spans="1:14" ht="10.5" customHeight="1">
      <c r="A108" s="18"/>
      <c r="B108" s="103" t="s">
        <v>79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9">
        <f>SUM(C108:M108)</f>
        <v>0</v>
      </c>
    </row>
    <row r="109" spans="1:14" s="77" customFormat="1" ht="10.5" customHeight="1" thickBot="1">
      <c r="A109" s="20"/>
      <c r="B109" s="105" t="s">
        <v>133</v>
      </c>
      <c r="C109" s="21">
        <f>SUM(C107:C108)</f>
        <v>9844</v>
      </c>
      <c r="D109" s="21">
        <f aca="true" t="shared" si="45" ref="D109:N109">SUM(D107:D108)</f>
        <v>0</v>
      </c>
      <c r="E109" s="21">
        <f t="shared" si="45"/>
        <v>0</v>
      </c>
      <c r="F109" s="21">
        <f t="shared" si="45"/>
        <v>0</v>
      </c>
      <c r="G109" s="21">
        <f t="shared" si="45"/>
        <v>0</v>
      </c>
      <c r="H109" s="21">
        <f t="shared" si="45"/>
        <v>0</v>
      </c>
      <c r="I109" s="21">
        <f t="shared" si="45"/>
        <v>0</v>
      </c>
      <c r="J109" s="21">
        <f t="shared" si="45"/>
        <v>0</v>
      </c>
      <c r="K109" s="21">
        <f t="shared" si="45"/>
        <v>0</v>
      </c>
      <c r="L109" s="21">
        <f t="shared" si="45"/>
        <v>0</v>
      </c>
      <c r="M109" s="21">
        <f t="shared" si="45"/>
        <v>0</v>
      </c>
      <c r="N109" s="22">
        <f t="shared" si="45"/>
        <v>9844</v>
      </c>
    </row>
    <row r="110" spans="1:15" s="1" customFormat="1" ht="10.5" customHeight="1">
      <c r="A110" s="78">
        <v>4</v>
      </c>
      <c r="B110" s="28" t="s">
        <v>60</v>
      </c>
      <c r="C110" s="29">
        <f>C92+C95+C98+C101+C104+C107</f>
        <v>10439</v>
      </c>
      <c r="D110" s="29">
        <f aca="true" t="shared" si="46" ref="D110:N110">D92+D95+D98+D101+D104+D107</f>
        <v>0</v>
      </c>
      <c r="E110" s="29">
        <f t="shared" si="46"/>
        <v>25812</v>
      </c>
      <c r="F110" s="29">
        <f t="shared" si="46"/>
        <v>0</v>
      </c>
      <c r="G110" s="29">
        <f t="shared" si="46"/>
        <v>0</v>
      </c>
      <c r="H110" s="29">
        <f t="shared" si="46"/>
        <v>0</v>
      </c>
      <c r="I110" s="29">
        <f t="shared" si="46"/>
        <v>0</v>
      </c>
      <c r="J110" s="29">
        <f t="shared" si="46"/>
        <v>0</v>
      </c>
      <c r="K110" s="29">
        <f t="shared" si="46"/>
        <v>0</v>
      </c>
      <c r="L110" s="29">
        <f t="shared" si="46"/>
        <v>0</v>
      </c>
      <c r="M110" s="29">
        <f t="shared" si="46"/>
        <v>0</v>
      </c>
      <c r="N110" s="41">
        <f t="shared" si="46"/>
        <v>36251</v>
      </c>
      <c r="O110" s="7"/>
    </row>
    <row r="111" spans="1:15" s="1" customFormat="1" ht="10.5" customHeight="1">
      <c r="A111" s="79"/>
      <c r="B111" s="30" t="s">
        <v>79</v>
      </c>
      <c r="C111" s="31">
        <f>C96+C99+C102+C105+C108+C93</f>
        <v>0</v>
      </c>
      <c r="D111" s="31">
        <f aca="true" t="shared" si="47" ref="D111:N111">D96+D99+D102+D105+D108+D93</f>
        <v>0</v>
      </c>
      <c r="E111" s="31">
        <f t="shared" si="47"/>
        <v>741</v>
      </c>
      <c r="F111" s="31">
        <f t="shared" si="47"/>
        <v>0</v>
      </c>
      <c r="G111" s="31">
        <f t="shared" si="47"/>
        <v>0</v>
      </c>
      <c r="H111" s="31">
        <f t="shared" si="47"/>
        <v>0</v>
      </c>
      <c r="I111" s="31">
        <f t="shared" si="47"/>
        <v>0</v>
      </c>
      <c r="J111" s="31">
        <f t="shared" si="47"/>
        <v>0</v>
      </c>
      <c r="K111" s="31">
        <f t="shared" si="47"/>
        <v>0</v>
      </c>
      <c r="L111" s="31">
        <f t="shared" si="47"/>
        <v>0</v>
      </c>
      <c r="M111" s="31">
        <f t="shared" si="47"/>
        <v>0</v>
      </c>
      <c r="N111" s="49">
        <f t="shared" si="47"/>
        <v>741</v>
      </c>
      <c r="O111" s="7"/>
    </row>
    <row r="112" spans="1:15" s="1" customFormat="1" ht="10.5" customHeight="1" thickBot="1">
      <c r="A112" s="80"/>
      <c r="B112" s="34" t="s">
        <v>99</v>
      </c>
      <c r="C112" s="35">
        <f>SUM(C110:C111)</f>
        <v>10439</v>
      </c>
      <c r="D112" s="35">
        <f aca="true" t="shared" si="48" ref="D112:N112">SUM(D110:D111)</f>
        <v>0</v>
      </c>
      <c r="E112" s="35">
        <f t="shared" si="48"/>
        <v>26553</v>
      </c>
      <c r="F112" s="35">
        <f t="shared" si="48"/>
        <v>0</v>
      </c>
      <c r="G112" s="35">
        <f t="shared" si="48"/>
        <v>0</v>
      </c>
      <c r="H112" s="35">
        <f t="shared" si="48"/>
        <v>0</v>
      </c>
      <c r="I112" s="35">
        <f t="shared" si="48"/>
        <v>0</v>
      </c>
      <c r="J112" s="35">
        <f t="shared" si="48"/>
        <v>0</v>
      </c>
      <c r="K112" s="35">
        <f t="shared" si="48"/>
        <v>0</v>
      </c>
      <c r="L112" s="35">
        <f t="shared" si="48"/>
        <v>0</v>
      </c>
      <c r="M112" s="35">
        <f t="shared" si="48"/>
        <v>0</v>
      </c>
      <c r="N112" s="42">
        <f t="shared" si="48"/>
        <v>36992</v>
      </c>
      <c r="O112" s="7"/>
    </row>
    <row r="113" spans="1:15" s="1" customFormat="1" ht="10.5" customHeight="1" thickBot="1">
      <c r="A113" s="81">
        <v>5</v>
      </c>
      <c r="B113" s="43" t="s">
        <v>67</v>
      </c>
      <c r="C113" s="44">
        <v>487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5">
        <f>SUM(C113:M113)</f>
        <v>487</v>
      </c>
      <c r="O113" s="7"/>
    </row>
    <row r="114" spans="1:15" s="1" customFormat="1" ht="10.5" customHeight="1">
      <c r="A114" s="78"/>
      <c r="B114" s="28" t="s">
        <v>61</v>
      </c>
      <c r="C114" s="29">
        <f>C77+C89+C110+C113</f>
        <v>21245</v>
      </c>
      <c r="D114" s="29">
        <f>D77+D89+D110+D113</f>
        <v>0</v>
      </c>
      <c r="E114" s="29">
        <f>E77+E89+E110+E113</f>
        <v>35816</v>
      </c>
      <c r="F114" s="29">
        <f>F77+F89+F110+F113</f>
        <v>0</v>
      </c>
      <c r="G114" s="29">
        <f>G77+G89+G110+G113</f>
        <v>0</v>
      </c>
      <c r="H114" s="29">
        <f>H77+H89+H110+H113</f>
        <v>0</v>
      </c>
      <c r="I114" s="29">
        <f>I77+I89+I110+I113</f>
        <v>0</v>
      </c>
      <c r="J114" s="29">
        <f>J77+J89+J110+J113</f>
        <v>0</v>
      </c>
      <c r="K114" s="29">
        <f>K77+K89+K110+K113</f>
        <v>0</v>
      </c>
      <c r="L114" s="29">
        <f>L77+L89+L110+L113</f>
        <v>358</v>
      </c>
      <c r="M114" s="29">
        <f>M77+M89+M110+M113</f>
        <v>0</v>
      </c>
      <c r="N114" s="41">
        <f>N77+N89+N110+N113</f>
        <v>57419</v>
      </c>
      <c r="O114" s="7"/>
    </row>
    <row r="115" spans="1:15" s="1" customFormat="1" ht="10.5" customHeight="1">
      <c r="A115" s="79"/>
      <c r="B115" s="30" t="s">
        <v>79</v>
      </c>
      <c r="C115" s="31">
        <f>C90+C111+C78</f>
        <v>-306</v>
      </c>
      <c r="D115" s="31">
        <f>D90+D111+D78</f>
        <v>0</v>
      </c>
      <c r="E115" s="31">
        <f>E90+E111+E78</f>
        <v>3497</v>
      </c>
      <c r="F115" s="31">
        <f>F90+F111+F78</f>
        <v>0</v>
      </c>
      <c r="G115" s="31">
        <f>G90+G111+G78</f>
        <v>0</v>
      </c>
      <c r="H115" s="31">
        <f>H90+H111+H78</f>
        <v>0</v>
      </c>
      <c r="I115" s="31">
        <f>I90+I111+I78</f>
        <v>0</v>
      </c>
      <c r="J115" s="31">
        <f>J90+J111+J78</f>
        <v>0</v>
      </c>
      <c r="K115" s="31">
        <f>K90+K111+K78</f>
        <v>0</v>
      </c>
      <c r="L115" s="31">
        <f>L90+L111+L78</f>
        <v>0</v>
      </c>
      <c r="M115" s="31">
        <f>M90+M111+M78</f>
        <v>0</v>
      </c>
      <c r="N115" s="49">
        <f>N90+N111+N78</f>
        <v>3191</v>
      </c>
      <c r="O115" s="7"/>
    </row>
    <row r="116" spans="1:14" s="1" customFormat="1" ht="10.5" customHeight="1" thickBot="1">
      <c r="A116" s="82"/>
      <c r="B116" s="32" t="s">
        <v>100</v>
      </c>
      <c r="C116" s="33">
        <f>SUM(C114:C115)</f>
        <v>20939</v>
      </c>
      <c r="D116" s="33">
        <f aca="true" t="shared" si="49" ref="D116:N116">SUM(D114:D115)</f>
        <v>0</v>
      </c>
      <c r="E116" s="33">
        <f t="shared" si="49"/>
        <v>39313</v>
      </c>
      <c r="F116" s="33">
        <f t="shared" si="49"/>
        <v>0</v>
      </c>
      <c r="G116" s="33">
        <f t="shared" si="49"/>
        <v>0</v>
      </c>
      <c r="H116" s="33">
        <f t="shared" si="49"/>
        <v>0</v>
      </c>
      <c r="I116" s="33">
        <f t="shared" si="49"/>
        <v>0</v>
      </c>
      <c r="J116" s="33">
        <f t="shared" si="49"/>
        <v>0</v>
      </c>
      <c r="K116" s="33">
        <f t="shared" si="49"/>
        <v>0</v>
      </c>
      <c r="L116" s="33">
        <f t="shared" si="49"/>
        <v>358</v>
      </c>
      <c r="M116" s="33">
        <f t="shared" si="49"/>
        <v>0</v>
      </c>
      <c r="N116" s="46">
        <f t="shared" si="49"/>
        <v>60610</v>
      </c>
    </row>
    <row r="117" spans="1:15" s="3" customFormat="1" ht="10.5" customHeight="1">
      <c r="A117" s="83"/>
      <c r="B117" s="52" t="s">
        <v>42</v>
      </c>
      <c r="C117" s="37">
        <f>C68+C114</f>
        <v>50658</v>
      </c>
      <c r="D117" s="37">
        <f>D68+D114</f>
        <v>1135</v>
      </c>
      <c r="E117" s="37">
        <f>E68+E114</f>
        <v>51102</v>
      </c>
      <c r="F117" s="37">
        <f>F68+F114</f>
        <v>187565</v>
      </c>
      <c r="G117" s="37">
        <f>G68+G114</f>
        <v>88228</v>
      </c>
      <c r="H117" s="37">
        <f>H68+H114</f>
        <v>30316</v>
      </c>
      <c r="I117" s="37">
        <f>I68+I114</f>
        <v>146743</v>
      </c>
      <c r="J117" s="37">
        <f>J68+J114</f>
        <v>4720</v>
      </c>
      <c r="K117" s="37">
        <f>K68+K114</f>
        <v>0</v>
      </c>
      <c r="L117" s="37">
        <f>L68+L114</f>
        <v>2503</v>
      </c>
      <c r="M117" s="37">
        <f>M68+M114</f>
        <v>8317</v>
      </c>
      <c r="N117" s="38">
        <f>SUM(C117:M117)</f>
        <v>571287</v>
      </c>
      <c r="O117" s="8"/>
    </row>
    <row r="118" spans="1:15" s="3" customFormat="1" ht="10.5" customHeight="1">
      <c r="A118" s="84"/>
      <c r="B118" s="39" t="s">
        <v>101</v>
      </c>
      <c r="C118" s="40">
        <f>C69+C115</f>
        <v>176</v>
      </c>
      <c r="D118" s="40">
        <f>D69+D115</f>
        <v>5</v>
      </c>
      <c r="E118" s="40">
        <f>E69+E115</f>
        <v>3497</v>
      </c>
      <c r="F118" s="40">
        <f>F69+F115</f>
        <v>8365</v>
      </c>
      <c r="G118" s="40">
        <f>G69+G115</f>
        <v>1135</v>
      </c>
      <c r="H118" s="40">
        <f>H69+H115</f>
        <v>-21694</v>
      </c>
      <c r="I118" s="40">
        <f>I69+I115</f>
        <v>-291</v>
      </c>
      <c r="J118" s="40">
        <f>J69+J115</f>
        <v>0</v>
      </c>
      <c r="K118" s="40">
        <f>K69+K115</f>
        <v>0</v>
      </c>
      <c r="L118" s="40">
        <f>L69+L115</f>
        <v>50</v>
      </c>
      <c r="M118" s="40">
        <f>M69+M115</f>
        <v>0</v>
      </c>
      <c r="N118" s="50">
        <f>N69+N115</f>
        <v>-8757</v>
      </c>
      <c r="O118" s="8"/>
    </row>
    <row r="119" spans="1:15" s="3" customFormat="1" ht="10.5" customHeight="1" thickBot="1">
      <c r="A119" s="85"/>
      <c r="B119" s="65" t="s">
        <v>103</v>
      </c>
      <c r="C119" s="66">
        <f>SUM(C117:C118)</f>
        <v>50834</v>
      </c>
      <c r="D119" s="66">
        <f aca="true" t="shared" si="50" ref="D119:N119">SUM(D117:D118)</f>
        <v>1140</v>
      </c>
      <c r="E119" s="66">
        <f t="shared" si="50"/>
        <v>54599</v>
      </c>
      <c r="F119" s="66">
        <f t="shared" si="50"/>
        <v>195930</v>
      </c>
      <c r="G119" s="66">
        <f t="shared" si="50"/>
        <v>89363</v>
      </c>
      <c r="H119" s="66">
        <f t="shared" si="50"/>
        <v>8622</v>
      </c>
      <c r="I119" s="66">
        <f t="shared" si="50"/>
        <v>146452</v>
      </c>
      <c r="J119" s="66">
        <f t="shared" si="50"/>
        <v>4720</v>
      </c>
      <c r="K119" s="66">
        <f t="shared" si="50"/>
        <v>0</v>
      </c>
      <c r="L119" s="66">
        <f t="shared" si="50"/>
        <v>2553</v>
      </c>
      <c r="M119" s="66">
        <f t="shared" si="50"/>
        <v>8317</v>
      </c>
      <c r="N119" s="67">
        <f t="shared" si="50"/>
        <v>562530</v>
      </c>
      <c r="O119" s="8"/>
    </row>
    <row r="120" spans="1:15" ht="10.5" customHeight="1">
      <c r="A120" s="86" t="s">
        <v>62</v>
      </c>
      <c r="B120" s="15" t="s">
        <v>64</v>
      </c>
      <c r="C120" s="16">
        <v>4830</v>
      </c>
      <c r="D120" s="16"/>
      <c r="E120" s="16">
        <v>2694</v>
      </c>
      <c r="F120" s="16"/>
      <c r="G120" s="16"/>
      <c r="H120" s="16"/>
      <c r="I120" s="16"/>
      <c r="J120" s="16"/>
      <c r="K120" s="16"/>
      <c r="L120" s="16"/>
      <c r="M120" s="16"/>
      <c r="N120" s="17">
        <f>SUM(C120:M120)</f>
        <v>7524</v>
      </c>
      <c r="O120" s="1"/>
    </row>
    <row r="121" spans="1:15" ht="10.5" customHeight="1">
      <c r="A121" s="87"/>
      <c r="B121" s="18" t="s">
        <v>79</v>
      </c>
      <c r="C121" s="13">
        <v>1375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9">
        <f>SUM(C121:M121)</f>
        <v>1375</v>
      </c>
      <c r="O121" s="1"/>
    </row>
    <row r="122" spans="1:15" ht="10.5" customHeight="1" thickBot="1">
      <c r="A122" s="88"/>
      <c r="B122" s="20" t="s">
        <v>113</v>
      </c>
      <c r="C122" s="21">
        <f>SUM(C120:C121)</f>
        <v>6205</v>
      </c>
      <c r="D122" s="21">
        <f aca="true" t="shared" si="51" ref="D122:N122">SUM(D120:D121)</f>
        <v>0</v>
      </c>
      <c r="E122" s="21">
        <f t="shared" si="51"/>
        <v>2694</v>
      </c>
      <c r="F122" s="21">
        <f t="shared" si="51"/>
        <v>0</v>
      </c>
      <c r="G122" s="21">
        <f t="shared" si="51"/>
        <v>0</v>
      </c>
      <c r="H122" s="21">
        <f t="shared" si="51"/>
        <v>0</v>
      </c>
      <c r="I122" s="21">
        <f t="shared" si="51"/>
        <v>0</v>
      </c>
      <c r="J122" s="21">
        <f t="shared" si="51"/>
        <v>0</v>
      </c>
      <c r="K122" s="21">
        <f t="shared" si="51"/>
        <v>0</v>
      </c>
      <c r="L122" s="21">
        <f t="shared" si="51"/>
        <v>0</v>
      </c>
      <c r="M122" s="21">
        <f t="shared" si="51"/>
        <v>0</v>
      </c>
      <c r="N122" s="22">
        <f t="shared" si="51"/>
        <v>8899</v>
      </c>
      <c r="O122" s="1"/>
    </row>
    <row r="123" spans="1:15" ht="10.5" customHeight="1" thickBot="1">
      <c r="A123" s="89" t="s">
        <v>63</v>
      </c>
      <c r="B123" s="10" t="s">
        <v>0</v>
      </c>
      <c r="C123" s="11">
        <v>735</v>
      </c>
      <c r="D123" s="11"/>
      <c r="E123" s="11">
        <v>1894</v>
      </c>
      <c r="F123" s="11"/>
      <c r="G123" s="11"/>
      <c r="H123" s="11"/>
      <c r="I123" s="11"/>
      <c r="J123" s="11"/>
      <c r="K123" s="11"/>
      <c r="L123" s="11"/>
      <c r="M123" s="11"/>
      <c r="N123" s="12">
        <f>SUM(C123:M123)</f>
        <v>2629</v>
      </c>
      <c r="O123" s="1"/>
    </row>
    <row r="124" spans="1:14" s="1" customFormat="1" ht="10.5" customHeight="1">
      <c r="A124" s="90">
        <v>6</v>
      </c>
      <c r="B124" s="71" t="s">
        <v>65</v>
      </c>
      <c r="C124" s="72">
        <f>C120+C123</f>
        <v>5565</v>
      </c>
      <c r="D124" s="72">
        <f aca="true" t="shared" si="52" ref="D124:N124">D120+D123</f>
        <v>0</v>
      </c>
      <c r="E124" s="72">
        <f t="shared" si="52"/>
        <v>4588</v>
      </c>
      <c r="F124" s="72">
        <f t="shared" si="52"/>
        <v>0</v>
      </c>
      <c r="G124" s="72">
        <f t="shared" si="52"/>
        <v>0</v>
      </c>
      <c r="H124" s="72">
        <f t="shared" si="52"/>
        <v>0</v>
      </c>
      <c r="I124" s="72">
        <f t="shared" si="52"/>
        <v>0</v>
      </c>
      <c r="J124" s="72">
        <f t="shared" si="52"/>
        <v>0</v>
      </c>
      <c r="K124" s="72">
        <f t="shared" si="52"/>
        <v>0</v>
      </c>
      <c r="L124" s="72">
        <f t="shared" si="52"/>
        <v>0</v>
      </c>
      <c r="M124" s="72">
        <f t="shared" si="52"/>
        <v>0</v>
      </c>
      <c r="N124" s="73">
        <f t="shared" si="52"/>
        <v>10153</v>
      </c>
    </row>
    <row r="125" spans="1:14" s="1" customFormat="1" ht="10.5" customHeight="1">
      <c r="A125" s="91"/>
      <c r="B125" s="74" t="s">
        <v>79</v>
      </c>
      <c r="C125" s="70">
        <f>C121</f>
        <v>1375</v>
      </c>
      <c r="D125" s="70">
        <f aca="true" t="shared" si="53" ref="D125:M125">D121</f>
        <v>0</v>
      </c>
      <c r="E125" s="70">
        <f t="shared" si="53"/>
        <v>0</v>
      </c>
      <c r="F125" s="70">
        <f t="shared" si="53"/>
        <v>0</v>
      </c>
      <c r="G125" s="70">
        <f t="shared" si="53"/>
        <v>0</v>
      </c>
      <c r="H125" s="70">
        <f t="shared" si="53"/>
        <v>0</v>
      </c>
      <c r="I125" s="70">
        <f t="shared" si="53"/>
        <v>0</v>
      </c>
      <c r="J125" s="70">
        <f t="shared" si="53"/>
        <v>0</v>
      </c>
      <c r="K125" s="70">
        <f t="shared" si="53"/>
        <v>0</v>
      </c>
      <c r="L125" s="70">
        <f t="shared" si="53"/>
        <v>0</v>
      </c>
      <c r="M125" s="70">
        <f t="shared" si="53"/>
        <v>0</v>
      </c>
      <c r="N125" s="75">
        <f>SUM(C125:M125)</f>
        <v>1375</v>
      </c>
    </row>
    <row r="126" spans="1:14" s="1" customFormat="1" ht="10.5" customHeight="1" thickBot="1">
      <c r="A126" s="92"/>
      <c r="B126" s="76" t="s">
        <v>113</v>
      </c>
      <c r="C126" s="47">
        <f>SUM(C124:C125)</f>
        <v>6940</v>
      </c>
      <c r="D126" s="47">
        <f aca="true" t="shared" si="54" ref="D126:N126">SUM(D124:D125)</f>
        <v>0</v>
      </c>
      <c r="E126" s="47">
        <f t="shared" si="54"/>
        <v>4588</v>
      </c>
      <c r="F126" s="47">
        <f t="shared" si="54"/>
        <v>0</v>
      </c>
      <c r="G126" s="47">
        <f t="shared" si="54"/>
        <v>0</v>
      </c>
      <c r="H126" s="47">
        <f t="shared" si="54"/>
        <v>0</v>
      </c>
      <c r="I126" s="47">
        <f t="shared" si="54"/>
        <v>0</v>
      </c>
      <c r="J126" s="47">
        <f t="shared" si="54"/>
        <v>0</v>
      </c>
      <c r="K126" s="47">
        <f t="shared" si="54"/>
        <v>0</v>
      </c>
      <c r="L126" s="47">
        <f t="shared" si="54"/>
        <v>0</v>
      </c>
      <c r="M126" s="47">
        <f t="shared" si="54"/>
        <v>0</v>
      </c>
      <c r="N126" s="51">
        <f t="shared" si="54"/>
        <v>11528</v>
      </c>
    </row>
    <row r="127" spans="1:15" s="1" customFormat="1" ht="10.5" customHeight="1">
      <c r="A127" s="93"/>
      <c r="B127" s="68" t="s">
        <v>136</v>
      </c>
      <c r="C127" s="64">
        <f aca="true" t="shared" si="55" ref="C127:N127">SUM(C117,C124)</f>
        <v>56223</v>
      </c>
      <c r="D127" s="64">
        <f t="shared" si="55"/>
        <v>1135</v>
      </c>
      <c r="E127" s="64">
        <f t="shared" si="55"/>
        <v>55690</v>
      </c>
      <c r="F127" s="64">
        <f t="shared" si="55"/>
        <v>187565</v>
      </c>
      <c r="G127" s="64">
        <f t="shared" si="55"/>
        <v>88228</v>
      </c>
      <c r="H127" s="64">
        <f t="shared" si="55"/>
        <v>30316</v>
      </c>
      <c r="I127" s="64">
        <f t="shared" si="55"/>
        <v>146743</v>
      </c>
      <c r="J127" s="64">
        <f t="shared" si="55"/>
        <v>4720</v>
      </c>
      <c r="K127" s="64">
        <f t="shared" si="55"/>
        <v>0</v>
      </c>
      <c r="L127" s="64">
        <f t="shared" si="55"/>
        <v>2503</v>
      </c>
      <c r="M127" s="64">
        <f t="shared" si="55"/>
        <v>8317</v>
      </c>
      <c r="N127" s="69">
        <f t="shared" si="55"/>
        <v>581440</v>
      </c>
      <c r="O127" s="7"/>
    </row>
    <row r="128" spans="1:14" s="1" customFormat="1" ht="10.5" customHeight="1">
      <c r="A128" s="79"/>
      <c r="B128" s="30" t="s">
        <v>101</v>
      </c>
      <c r="C128" s="31">
        <f aca="true" t="shared" si="56" ref="C128:N128">C118+C125</f>
        <v>1551</v>
      </c>
      <c r="D128" s="31">
        <f t="shared" si="56"/>
        <v>5</v>
      </c>
      <c r="E128" s="31">
        <f t="shared" si="56"/>
        <v>3497</v>
      </c>
      <c r="F128" s="31">
        <f t="shared" si="56"/>
        <v>8365</v>
      </c>
      <c r="G128" s="31">
        <f t="shared" si="56"/>
        <v>1135</v>
      </c>
      <c r="H128" s="31">
        <f t="shared" si="56"/>
        <v>-21694</v>
      </c>
      <c r="I128" s="31">
        <f t="shared" si="56"/>
        <v>-291</v>
      </c>
      <c r="J128" s="31">
        <f t="shared" si="56"/>
        <v>0</v>
      </c>
      <c r="K128" s="31">
        <f t="shared" si="56"/>
        <v>0</v>
      </c>
      <c r="L128" s="31">
        <f t="shared" si="56"/>
        <v>50</v>
      </c>
      <c r="M128" s="31">
        <f t="shared" si="56"/>
        <v>0</v>
      </c>
      <c r="N128" s="49">
        <f t="shared" si="56"/>
        <v>-7382</v>
      </c>
    </row>
    <row r="129" spans="1:14" s="9" customFormat="1" ht="10.5" customHeight="1" thickBot="1">
      <c r="A129" s="80"/>
      <c r="B129" s="34" t="s">
        <v>137</v>
      </c>
      <c r="C129" s="47">
        <f>SUM(C127:C128)</f>
        <v>57774</v>
      </c>
      <c r="D129" s="47">
        <f aca="true" t="shared" si="57" ref="D129:N129">SUM(D127:D128)</f>
        <v>1140</v>
      </c>
      <c r="E129" s="47">
        <f t="shared" si="57"/>
        <v>59187</v>
      </c>
      <c r="F129" s="47">
        <f t="shared" si="57"/>
        <v>195930</v>
      </c>
      <c r="G129" s="47">
        <f t="shared" si="57"/>
        <v>89363</v>
      </c>
      <c r="H129" s="47">
        <f t="shared" si="57"/>
        <v>8622</v>
      </c>
      <c r="I129" s="47">
        <f t="shared" si="57"/>
        <v>146452</v>
      </c>
      <c r="J129" s="47">
        <f t="shared" si="57"/>
        <v>4720</v>
      </c>
      <c r="K129" s="47">
        <f t="shared" si="57"/>
        <v>0</v>
      </c>
      <c r="L129" s="47">
        <f t="shared" si="57"/>
        <v>2553</v>
      </c>
      <c r="M129" s="47">
        <f t="shared" si="57"/>
        <v>8317</v>
      </c>
      <c r="N129" s="51">
        <f t="shared" si="57"/>
        <v>574058</v>
      </c>
    </row>
    <row r="130" spans="1:15" ht="10.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5"/>
    </row>
    <row r="131" spans="1:14" ht="10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</row>
    <row r="132" spans="1:14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</row>
    <row r="136" s="1" customFormat="1" ht="12.75"/>
  </sheetData>
  <mergeCells count="1">
    <mergeCell ref="A1:N1"/>
  </mergeCells>
  <printOptions/>
  <pageMargins left="0.7874015748031497" right="0.7874015748031497" top="0.7086614173228347" bottom="0.3937007874015748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2006-02-15T13:33:07Z</cp:lastPrinted>
  <dcterms:created xsi:type="dcterms:W3CDTF">2003-02-14T07:13:59Z</dcterms:created>
  <dcterms:modified xsi:type="dcterms:W3CDTF">2005-09-26T16:51:57Z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