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601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<sst xmlns="http://schemas.openxmlformats.org/spreadsheetml/2006/main" count="119" uniqueCount="113">
  <si>
    <t>Polgármesteri Hivatal</t>
  </si>
  <si>
    <t>Művelődési Központ</t>
  </si>
  <si>
    <t>Önkormányzat összesen</t>
  </si>
  <si>
    <t>bruttó érték</t>
  </si>
  <si>
    <t>értékcsökk.</t>
  </si>
  <si>
    <t>nettó érték</t>
  </si>
  <si>
    <t>bruttó ért.</t>
  </si>
  <si>
    <t>A./   BEFEKTETETT  ESZKÖZÖK</t>
  </si>
  <si>
    <t xml:space="preserve">       1.1 Korlátozottan forgalomképes</t>
  </si>
  <si>
    <t xml:space="preserve">       1.4 Forg.képt.szellemi termék</t>
  </si>
  <si>
    <t xml:space="preserve">        1.2 Korlátozottan forgalomképes ingatlanok</t>
  </si>
  <si>
    <t xml:space="preserve">              11.2  Épületek</t>
  </si>
  <si>
    <t xml:space="preserve">              11.3  Építmények</t>
  </si>
  <si>
    <t xml:space="preserve">              11.5  "0"-ra leirt használatban  lévő építmény</t>
  </si>
  <si>
    <t xml:space="preserve">               12.2   Telkek</t>
  </si>
  <si>
    <t xml:space="preserve">               12.3   Épületek</t>
  </si>
  <si>
    <t xml:space="preserve">               12.4   Építmények /egyéb/</t>
  </si>
  <si>
    <t xml:space="preserve">                13.2   Épületek</t>
  </si>
  <si>
    <t xml:space="preserve">                13.3   Építmények</t>
  </si>
  <si>
    <t xml:space="preserve">              11.4  Egyéb építmények</t>
  </si>
  <si>
    <t xml:space="preserve">       1./    I n g a t l a n o k</t>
  </si>
  <si>
    <t xml:space="preserve">                21.1  Egyéb gépek</t>
  </si>
  <si>
    <t xml:space="preserve">                21.3   Képzőművészeti alkotás</t>
  </si>
  <si>
    <t xml:space="preserve">                                 Megnevezés</t>
  </si>
  <si>
    <t xml:space="preserve">                - szeméttelep rekultivációs terv</t>
  </si>
  <si>
    <t xml:space="preserve">                - laktanya térkép</t>
  </si>
  <si>
    <t xml:space="preserve">              TÁRGYI  ESZKÖZÖK  ÖSSZESEN</t>
  </si>
  <si>
    <t xml:space="preserve">         III. Befektetett pénzügyi eszközök</t>
  </si>
  <si>
    <t xml:space="preserve">              11.1  Földterületek</t>
  </si>
  <si>
    <t xml:space="preserve">       1.1 Forgalomképtelen ingatlanok</t>
  </si>
  <si>
    <t xml:space="preserve">                13.1   Földterületek</t>
  </si>
  <si>
    <t xml:space="preserve">              Beruházások, felújit.  Összesen:   </t>
  </si>
  <si>
    <t xml:space="preserve">          11. Korlátozottan tartós részedés</t>
  </si>
  <si>
    <t xml:space="preserve">           111  Nyugat-Nógrád Vízmű Kft.</t>
  </si>
  <si>
    <t xml:space="preserve">                    Glóbusz</t>
  </si>
  <si>
    <t xml:space="preserve">                    KRFT</t>
  </si>
  <si>
    <t xml:space="preserve">                    Nm-i Közútkezelő</t>
  </si>
  <si>
    <t xml:space="preserve">                     Összesen:</t>
  </si>
  <si>
    <t xml:space="preserve">            12  Tartósan adott kölcsön</t>
  </si>
  <si>
    <t xml:space="preserve">             121 Dolgozóknak adott kölcsön</t>
  </si>
  <si>
    <t xml:space="preserve">             122 OTP lakásép. Tám. Állomány</t>
  </si>
  <si>
    <t xml:space="preserve">                    Összesen.</t>
  </si>
  <si>
    <t xml:space="preserve">              Befektett eszközök Összesen:</t>
  </si>
  <si>
    <t xml:space="preserve">               1.  Építmények  /Vízmű/</t>
  </si>
  <si>
    <t xml:space="preserve">               2.  Jármű           /Vízmű/</t>
  </si>
  <si>
    <t>B. /  FORGÓESZKÖZÖK</t>
  </si>
  <si>
    <t xml:space="preserve">       I.  K é s z l e t e k</t>
  </si>
  <si>
    <t xml:space="preserve">                11  Konyha élelmiszer</t>
  </si>
  <si>
    <t xml:space="preserve">                12  Irodaszer, nyomtatvány</t>
  </si>
  <si>
    <t xml:space="preserve">                13  Tisztítószer</t>
  </si>
  <si>
    <t xml:space="preserve">      II.  K ö v e t e l é s e k</t>
  </si>
  <si>
    <t xml:space="preserve">           1./  Anyagok</t>
  </si>
  <si>
    <t xml:space="preserve">            2./  Ki nem egyenlített szolgáltatások Birósági v.</t>
  </si>
  <si>
    <t xml:space="preserve">            1./  Szemétszállítási díjak</t>
  </si>
  <si>
    <t xml:space="preserve">            3./ Részletfizetés, telekvásárlás</t>
  </si>
  <si>
    <t xml:space="preserve">            4./ 2005. Évi számlák</t>
  </si>
  <si>
    <t xml:space="preserve">                      Összesen:</t>
  </si>
  <si>
    <t xml:space="preserve">                       Összesen: </t>
  </si>
  <si>
    <t xml:space="preserve">      IV. P é n z e s z k ö z ö k</t>
  </si>
  <si>
    <t xml:space="preserve">                   1.    Pénztárak</t>
  </si>
  <si>
    <t xml:space="preserve">                   2.    Bankszámlák</t>
  </si>
  <si>
    <t xml:space="preserve">      V. E g y é b  a k t í v   e l s z á m o l á s o k</t>
  </si>
  <si>
    <t xml:space="preserve">                    ESZKÖZÖK   ÖSSZESEN.</t>
  </si>
  <si>
    <t xml:space="preserve">            5./ ÁFA  visszatérülés</t>
  </si>
  <si>
    <t xml:space="preserve">                   6.1  Nem esedékes</t>
  </si>
  <si>
    <t>E S Z K Ö Z Ö K</t>
  </si>
  <si>
    <t>F O R R Á S O K</t>
  </si>
  <si>
    <t>1. Induló tőke</t>
  </si>
  <si>
    <t>2. Tőke változás</t>
  </si>
  <si>
    <t xml:space="preserve">     Saját tőke  Összesen:</t>
  </si>
  <si>
    <t>F./  K ö t e l e z e t t s é g e k</t>
  </si>
  <si>
    <t xml:space="preserve">      I. Hosszúlejáratú kötelezettségek /fejlesztési hitel/</t>
  </si>
  <si>
    <t xml:space="preserve">           1. Kötelezettség árúszállításból, szolgáltatásból</t>
  </si>
  <si>
    <t xml:space="preserve">           2. Iparűzési adó feltöltést</t>
  </si>
  <si>
    <t xml:space="preserve">           3. Helyi adó túlfizetés</t>
  </si>
  <si>
    <t xml:space="preserve">           4. Illetékkel kapcsolatos befizetés</t>
  </si>
  <si>
    <t xml:space="preserve">           5. Gépjárműadó túlfizetés</t>
  </si>
  <si>
    <t xml:space="preserve">                          Összesen:</t>
  </si>
  <si>
    <t xml:space="preserve">      III. Egyéb passziv pénzügyi elszámolások</t>
  </si>
  <si>
    <t>FORRÁSOK  ÖSSZESEN:</t>
  </si>
  <si>
    <t xml:space="preserve">       1.2 Törszvagyonba nem tartozó szellemi termék</t>
  </si>
  <si>
    <t xml:space="preserve">               12.1   Földterületek</t>
  </si>
  <si>
    <t xml:space="preserve">                21.2  Üggyviteli számtítástechnika</t>
  </si>
  <si>
    <t xml:space="preserve">           21.5  "0"-ra leírt ügyviteli,szám.techn.</t>
  </si>
  <si>
    <t xml:space="preserve">                Járművek Összesen:</t>
  </si>
  <si>
    <t xml:space="preserve">               4.  Eszközök gyermekorvos és  I.körzet</t>
  </si>
  <si>
    <t>3. Kijöltségvetési tartalék</t>
  </si>
  <si>
    <r>
      <t xml:space="preserve">     </t>
    </r>
    <r>
      <rPr>
        <b/>
        <i/>
        <sz val="9"/>
        <color indexed="8"/>
        <rFont val="Times New Roman"/>
        <family val="1"/>
      </rPr>
      <t xml:space="preserve"> I. Immaterális  javak</t>
    </r>
  </si>
  <si>
    <r>
      <t xml:space="preserve">     </t>
    </r>
    <r>
      <rPr>
        <sz val="9"/>
        <color indexed="8"/>
        <rFont val="Times New Roman"/>
        <family val="1"/>
      </rPr>
      <t xml:space="preserve">  1.3 "0"-ra leirat használatban lévő eszk.állománya</t>
    </r>
  </si>
  <si>
    <r>
      <t xml:space="preserve">           </t>
    </r>
    <r>
      <rPr>
        <b/>
        <sz val="9"/>
        <color indexed="8"/>
        <rFont val="Times New Roman"/>
        <family val="1"/>
      </rPr>
      <t>Immaterális javak Összesen:</t>
    </r>
  </si>
  <si>
    <r>
      <t xml:space="preserve">       </t>
    </r>
    <r>
      <rPr>
        <b/>
        <i/>
        <sz val="9"/>
        <color indexed="8"/>
        <rFont val="Times New Roman"/>
        <family val="1"/>
      </rPr>
      <t>II. Tárgyi  eszközök</t>
    </r>
  </si>
  <si>
    <r>
      <t xml:space="preserve">         </t>
    </r>
    <r>
      <rPr>
        <b/>
        <sz val="9"/>
        <color indexed="8"/>
        <rFont val="Times New Roman"/>
        <family val="1"/>
      </rPr>
      <t>1.3 Törzsvagyonba nem tartozó ingatlanok</t>
    </r>
  </si>
  <si>
    <r>
      <t xml:space="preserve">                </t>
    </r>
    <r>
      <rPr>
        <b/>
        <sz val="9"/>
        <color indexed="8"/>
        <rFont val="Times New Roman"/>
        <family val="1"/>
      </rPr>
      <t>Ingatlanok Összesen:</t>
    </r>
  </si>
  <si>
    <r>
      <t xml:space="preserve">         </t>
    </r>
    <r>
      <rPr>
        <b/>
        <sz val="9"/>
        <color indexed="8"/>
        <rFont val="Times New Roman"/>
        <family val="1"/>
      </rPr>
      <t>2./   G é p e k, b e r e n d e z é s e k  é s   f e l s z.</t>
    </r>
  </si>
  <si>
    <r>
      <t xml:space="preserve">         </t>
    </r>
    <r>
      <rPr>
        <b/>
        <sz val="9"/>
        <color indexed="8"/>
        <rFont val="Times New Roman"/>
        <family val="1"/>
      </rPr>
      <t>2.1 Korlátozottan forgalomképes gépek,berend.</t>
    </r>
  </si>
  <si>
    <r>
      <t xml:space="preserve">            </t>
    </r>
    <r>
      <rPr>
        <b/>
        <sz val="9"/>
        <color indexed="8"/>
        <rFont val="Times New Roman"/>
        <family val="1"/>
      </rPr>
      <t>Gépek, berendezések Összesen:</t>
    </r>
  </si>
  <si>
    <r>
      <t xml:space="preserve">      </t>
    </r>
    <r>
      <rPr>
        <b/>
        <sz val="9"/>
        <color indexed="8"/>
        <rFont val="Times New Roman"/>
        <family val="1"/>
      </rPr>
      <t xml:space="preserve">  3./  J á r m ű v e k</t>
    </r>
  </si>
  <si>
    <r>
      <t xml:space="preserve">             </t>
    </r>
    <r>
      <rPr>
        <b/>
        <sz val="9"/>
        <color indexed="8"/>
        <rFont val="Times New Roman"/>
        <family val="1"/>
      </rPr>
      <t xml:space="preserve"> 3. 1 Korlátozottan forgalomképes járművek</t>
    </r>
  </si>
  <si>
    <r>
      <t xml:space="preserve">                  </t>
    </r>
    <r>
      <rPr>
        <sz val="9"/>
        <color indexed="8"/>
        <rFont val="Times New Roman"/>
        <family val="1"/>
      </rPr>
      <t xml:space="preserve"> 31.1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"0"-ra leirt járművek</t>
    </r>
  </si>
  <si>
    <r>
      <t xml:space="preserve">    </t>
    </r>
    <r>
      <rPr>
        <b/>
        <sz val="9"/>
        <color indexed="8"/>
        <rFont val="Times New Roman"/>
        <family val="1"/>
      </rPr>
      <t xml:space="preserve">     5./  B e r u h á z á s o k, f e l u j í t á s o k</t>
    </r>
  </si>
  <si>
    <r>
      <t xml:space="preserve">           </t>
    </r>
    <r>
      <rPr>
        <sz val="9"/>
        <color indexed="8"/>
        <rFont val="Times New Roman"/>
        <family val="1"/>
      </rPr>
      <t xml:space="preserve">   Korlátozottan forgalomképes (befejezetlen) </t>
    </r>
    <r>
      <rPr>
        <b/>
        <sz val="9"/>
        <color indexed="8"/>
        <rFont val="Times New Roman"/>
        <family val="1"/>
      </rPr>
      <t xml:space="preserve">  </t>
    </r>
  </si>
  <si>
    <r>
      <t xml:space="preserve">         </t>
    </r>
    <r>
      <rPr>
        <b/>
        <sz val="9"/>
        <color indexed="8"/>
        <rFont val="Times New Roman"/>
        <family val="1"/>
      </rPr>
      <t>1./ E g y é b  t a r t ó s  r é s z e s e d é s</t>
    </r>
  </si>
  <si>
    <r>
      <t xml:space="preserve">             </t>
    </r>
    <r>
      <rPr>
        <sz val="9"/>
        <color indexed="8"/>
        <rFont val="Times New Roman"/>
        <family val="1"/>
      </rPr>
      <t>123 Állami kisház hitelek</t>
    </r>
  </si>
  <si>
    <r>
      <t xml:space="preserve">             </t>
    </r>
    <r>
      <rPr>
        <b/>
        <i/>
        <sz val="9"/>
        <color indexed="8"/>
        <rFont val="Times New Roman"/>
        <family val="1"/>
      </rPr>
      <t>IV. Üzemeltetésre, kezelésre átadott eszközök</t>
    </r>
  </si>
  <si>
    <r>
      <t xml:space="preserve">           </t>
    </r>
    <r>
      <rPr>
        <sz val="9"/>
        <color indexed="8"/>
        <rFont val="Times New Roman"/>
        <family val="1"/>
      </rPr>
      <t xml:space="preserve">    3.  Egyéb gép    /Vizmű/</t>
    </r>
  </si>
  <si>
    <r>
      <t xml:space="preserve">   </t>
    </r>
    <r>
      <rPr>
        <sz val="9"/>
        <color indexed="8"/>
        <rFont val="Times New Roman"/>
        <family val="1"/>
      </rPr>
      <t xml:space="preserve">           5.   "0" -ra leirt eszközök gyermekorvos és I. K.</t>
    </r>
  </si>
  <si>
    <r>
      <t xml:space="preserve">                       </t>
    </r>
    <r>
      <rPr>
        <b/>
        <sz val="9"/>
        <color indexed="8"/>
        <rFont val="Times New Roman"/>
        <family val="1"/>
      </rPr>
      <t xml:space="preserve">Összesen: </t>
    </r>
  </si>
  <si>
    <r>
      <t xml:space="preserve">            6</t>
    </r>
    <r>
      <rPr>
        <sz val="9"/>
        <color indexed="8"/>
        <rFont val="Times New Roman"/>
        <family val="1"/>
      </rPr>
      <t xml:space="preserve">./  </t>
    </r>
    <r>
      <rPr>
        <b/>
        <sz val="9"/>
        <color indexed="8"/>
        <rFont val="Times New Roman"/>
        <family val="1"/>
      </rPr>
      <t>Adósok</t>
    </r>
  </si>
  <si>
    <r>
      <t xml:space="preserve">                   </t>
    </r>
    <r>
      <rPr>
        <sz val="9"/>
        <color indexed="8"/>
        <rFont val="Times New Roman"/>
        <family val="1"/>
      </rPr>
      <t>6.2  Esedékes</t>
    </r>
  </si>
  <si>
    <r>
      <t xml:space="preserve">   </t>
    </r>
    <r>
      <rPr>
        <sz val="9"/>
        <color indexed="8"/>
        <rFont val="Times New Roman"/>
        <family val="1"/>
      </rPr>
      <t xml:space="preserve">   II. Rövidlejáratú kötelezttségek</t>
    </r>
  </si>
  <si>
    <r>
      <t xml:space="preserve">   </t>
    </r>
    <r>
      <rPr>
        <sz val="9"/>
        <color indexed="8"/>
        <rFont val="Times New Roman"/>
        <family val="1"/>
      </rPr>
      <t xml:space="preserve">        6. Fejlesztési hitel 2006 évi törlesztő részlet</t>
    </r>
  </si>
  <si>
    <t xml:space="preserve">                21.4  "'0"-ra leirt gépek</t>
  </si>
  <si>
    <t>11. számú  melléklet a  6 /2006. (III.31.)  költségvetési beszámoló rendelethez 
Rétság Város Önkormányzat   2005. évi vagyonleltára (1000 Ft-ban)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</si>
</sst>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2" borderId="2" xfId="0" applyFont="1" applyBorder="1" applyAlignment="1">
      <alignment horizontal="center"/>
    </xf>
    <xf numFmtId="0" fontId="1" fillId="2" borderId="3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4" fillId="0" borderId="7" xfId="0" applyFont="1" applyBorder="1" applyAlignment="1">
      <alignment/>
    </xf>
    <xf numFmtId="3" fontId="4" fillId="0" borderId="8" xfId="0" applyFont="1" applyBorder="1" applyAlignment="1">
      <alignment/>
    </xf>
    <xf numFmtId="0" fontId="6" fillId="0" borderId="9" xfId="0" applyFont="1" applyBorder="1" applyAlignment="1">
      <alignment horizontal="left"/>
    </xf>
    <xf numFmtId="3" fontId="7" fillId="0" borderId="10" xfId="0" applyFont="1" applyBorder="1" applyAlignment="1">
      <alignment/>
    </xf>
    <xf numFmtId="3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3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4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3" xfId="0" applyFont="1" applyBorder="1" applyAlignment="1">
      <alignment/>
    </xf>
    <xf numFmtId="3" fontId="6" fillId="0" borderId="14" xfId="0" applyFont="1" applyBorder="1" applyAlignment="1">
      <alignment/>
    </xf>
    <xf numFmtId="16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Font="1" applyBorder="1" applyAlignment="1">
      <alignment horizontal="right"/>
    </xf>
    <xf numFmtId="3" fontId="7" fillId="0" borderId="18" xfId="0" applyFont="1" applyBorder="1" applyAlignment="1">
      <alignment horizontal="right"/>
    </xf>
    <xf numFmtId="3" fontId="7" fillId="0" borderId="1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3" xfId="0" applyFont="1" applyAlignment="1">
      <alignment/>
    </xf>
    <xf numFmtId="3" fontId="7" fillId="0" borderId="20" xfId="0" applyFont="1" applyBorder="1" applyAlignment="1">
      <alignment/>
    </xf>
    <xf numFmtId="3" fontId="7" fillId="0" borderId="21" xfId="0" applyFont="1" applyBorder="1" applyAlignment="1">
      <alignment horizontal="right"/>
    </xf>
    <xf numFmtId="3" fontId="7" fillId="0" borderId="22" xfId="0" applyFont="1" applyBorder="1" applyAlignment="1">
      <alignment/>
    </xf>
    <xf numFmtId="3" fontId="7" fillId="0" borderId="23" xfId="0" applyFont="1" applyBorder="1" applyAlignment="1">
      <alignment horizontal="right"/>
    </xf>
    <xf numFmtId="3" fontId="7" fillId="0" borderId="24" xfId="0" applyFont="1" applyBorder="1" applyAlignment="1">
      <alignment horizontal="right"/>
    </xf>
    <xf numFmtId="3" fontId="1" fillId="0" borderId="0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Font="1" applyBorder="1" applyAlignment="1">
      <alignment/>
    </xf>
    <xf numFmtId="3" fontId="9" fillId="0" borderId="20" xfId="0" applyFont="1" applyBorder="1" applyAlignment="1">
      <alignment/>
    </xf>
    <xf numFmtId="3" fontId="9" fillId="0" borderId="22" xfId="0" applyFont="1" applyBorder="1" applyAlignment="1">
      <alignment/>
    </xf>
    <xf numFmtId="3" fontId="6" fillId="0" borderId="22" xfId="0" applyFont="1" applyBorder="1" applyAlignment="1">
      <alignment/>
    </xf>
    <xf numFmtId="3" fontId="6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Alignment="1">
      <alignment/>
    </xf>
    <xf numFmtId="0" fontId="9" fillId="0" borderId="25" xfId="0" applyFont="1" applyBorder="1" applyAlignment="1">
      <alignment/>
    </xf>
    <xf numFmtId="3" fontId="7" fillId="0" borderId="26" xfId="0" applyFont="1" applyBorder="1" applyAlignment="1">
      <alignment/>
    </xf>
    <xf numFmtId="3" fontId="7" fillId="0" borderId="27" xfId="0" applyFont="1" applyBorder="1" applyAlignment="1">
      <alignment/>
    </xf>
    <xf numFmtId="3" fontId="7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6" xfId="0" applyFont="1" applyBorder="1" applyAlignment="1">
      <alignment/>
    </xf>
    <xf numFmtId="3" fontId="6" fillId="0" borderId="30" xfId="0" applyFont="1" applyBorder="1" applyAlignment="1">
      <alignment/>
    </xf>
    <xf numFmtId="3" fontId="6" fillId="0" borderId="31" xfId="0" applyFont="1" applyBorder="1" applyAlignment="1">
      <alignment/>
    </xf>
    <xf numFmtId="0" fontId="7" fillId="0" borderId="30" xfId="0" applyFont="1" applyBorder="1" applyAlignment="1">
      <alignment/>
    </xf>
    <xf numFmtId="0" fontId="3" fillId="0" borderId="32" xfId="0" applyFont="1" applyBorder="1" applyAlignment="1">
      <alignment/>
    </xf>
    <xf numFmtId="3" fontId="7" fillId="0" borderId="19" xfId="0" applyFont="1" applyBorder="1" applyAlignment="1">
      <alignment/>
    </xf>
    <xf numFmtId="0" fontId="6" fillId="0" borderId="33" xfId="0" applyFont="1" applyBorder="1" applyAlignment="1">
      <alignment/>
    </xf>
    <xf numFmtId="3" fontId="7" fillId="0" borderId="17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21" xfId="0" applyFont="1" applyBorder="1" applyAlignment="1">
      <alignment/>
    </xf>
    <xf numFmtId="3" fontId="6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Alignment="1">
      <alignment/>
    </xf>
    <xf numFmtId="0" fontId="7" fillId="0" borderId="34" xfId="0" applyFont="1" applyBorder="1" applyAlignment="1">
      <alignment/>
    </xf>
    <xf numFmtId="3" fontId="7" fillId="0" borderId="21" xfId="0" applyFont="1" applyBorder="1" applyAlignment="1">
      <alignment/>
    </xf>
    <xf numFmtId="3" fontId="7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35" xfId="0" applyFont="1" applyBorder="1" applyAlignment="1">
      <alignment/>
    </xf>
    <xf numFmtId="3" fontId="8" fillId="0" borderId="17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29" xfId="0" applyFont="1" applyBorder="1" applyAlignment="1">
      <alignment/>
    </xf>
    <xf numFmtId="3" fontId="7" fillId="0" borderId="37" xfId="0" applyFont="1" applyBorder="1" applyAlignment="1">
      <alignment/>
    </xf>
    <xf numFmtId="3" fontId="7" fillId="0" borderId="32" xfId="0" applyFont="1" applyBorder="1" applyAlignment="1">
      <alignment/>
    </xf>
    <xf numFmtId="3" fontId="7" fillId="0" borderId="38" xfId="0" applyFont="1" applyBorder="1" applyAlignment="1">
      <alignment/>
    </xf>
    <xf numFmtId="3" fontId="7" fillId="0" borderId="39" xfId="0" applyFont="1" applyBorder="1" applyAlignment="1">
      <alignment/>
    </xf>
    <xf numFmtId="3" fontId="6" fillId="0" borderId="40" xfId="0" applyFont="1" applyBorder="1" applyAlignment="1">
      <alignment/>
    </xf>
    <xf numFmtId="3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3" fontId="6" fillId="0" borderId="43" xfId="0" applyFont="1" applyBorder="1" applyAlignment="1">
      <alignment/>
    </xf>
    <xf numFmtId="3" fontId="6" fillId="0" borderId="44" xfId="0" applyFont="1" applyBorder="1" applyAlignment="1">
      <alignment/>
    </xf>
    <xf numFmtId="3" fontId="6" fillId="0" borderId="45" xfId="0" applyFont="1" applyBorder="1" applyAlignment="1">
      <alignment/>
    </xf>
    <xf numFmtId="0" fontId="1" fillId="2" borderId="46" xfId="0" applyFont="1" applyBorder="1" applyAlignment="1">
      <alignment horizontal="center"/>
    </xf>
    <xf numFmtId="0" fontId="1" fillId="2" borderId="47" xfId="0" applyFont="1" applyBorder="1" applyAlignment="1">
      <alignment horizontal="center"/>
    </xf>
    <xf numFmtId="0" fontId="1" fillId="2" borderId="4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421875" style="0" customWidth="1"/>
    <col min="2" max="2" width="10.28125" style="0" customWidth="1"/>
    <col min="3" max="3" width="9.8515625" style="0" customWidth="1"/>
    <col min="4" max="4" width="10.00390625" style="0" customWidth="1"/>
    <col min="5" max="5" width="9.00390625" style="0" customWidth="1"/>
    <col min="6" max="6" width="8.57421875" style="0" customWidth="1"/>
    <col min="7" max="7" width="8.8515625" style="0" customWidth="1"/>
    <col min="9" max="9" width="8.57421875" style="0" customWidth="1"/>
    <col min="10" max="10" width="9.00390625" style="0" customWidth="1"/>
  </cols>
  <sheetData>
    <row r="1" spans="1:10" s="1" customFormat="1" ht="50.25" customHeight="1" thickBot="1">
      <c r="A1" s="95" t="s">
        <v>112</v>
      </c>
      <c r="B1" s="96"/>
      <c r="C1" s="96"/>
      <c r="D1" s="96"/>
      <c r="E1" s="96"/>
      <c r="F1" s="96"/>
      <c r="G1" s="96"/>
      <c r="H1" s="96"/>
      <c r="I1" s="96"/>
      <c r="J1" s="97"/>
    </row>
    <row r="2" spans="1:12" s="4" customFormat="1" ht="13.5" thickBot="1">
      <c r="A2" s="5" t="s">
        <v>23</v>
      </c>
      <c r="B2" s="92" t="s">
        <v>0</v>
      </c>
      <c r="C2" s="93"/>
      <c r="D2" s="93"/>
      <c r="E2" s="93" t="s">
        <v>1</v>
      </c>
      <c r="F2" s="93"/>
      <c r="G2" s="93"/>
      <c r="H2" s="93" t="s">
        <v>2</v>
      </c>
      <c r="I2" s="93"/>
      <c r="J2" s="94"/>
      <c r="K2" s="6"/>
      <c r="L2" s="2"/>
    </row>
    <row r="3" spans="1:12" s="4" customFormat="1" ht="13.5" thickBot="1">
      <c r="A3" s="7"/>
      <c r="B3" s="8" t="s">
        <v>3</v>
      </c>
      <c r="C3" s="9" t="s">
        <v>4</v>
      </c>
      <c r="D3" s="9" t="s">
        <v>5</v>
      </c>
      <c r="E3" s="9" t="s">
        <v>6</v>
      </c>
      <c r="F3" s="9" t="s">
        <v>4</v>
      </c>
      <c r="G3" s="9" t="s">
        <v>5</v>
      </c>
      <c r="H3" s="9" t="s">
        <v>3</v>
      </c>
      <c r="I3" s="9" t="s">
        <v>4</v>
      </c>
      <c r="J3" s="10" t="s">
        <v>5</v>
      </c>
      <c r="K3" s="6"/>
      <c r="L3" s="2"/>
    </row>
    <row r="4" spans="1:12" s="4" customFormat="1" ht="12.75">
      <c r="A4" s="11" t="s">
        <v>65</v>
      </c>
      <c r="B4" s="12"/>
      <c r="C4" s="12"/>
      <c r="D4" s="12"/>
      <c r="E4" s="12"/>
      <c r="F4" s="12"/>
      <c r="G4" s="12"/>
      <c r="H4" s="12"/>
      <c r="I4" s="12"/>
      <c r="J4" s="13"/>
      <c r="K4" s="6"/>
      <c r="L4" s="2"/>
    </row>
    <row r="5" spans="1:12" s="4" customFormat="1" ht="12.75">
      <c r="A5" s="14" t="s">
        <v>7</v>
      </c>
      <c r="B5" s="15"/>
      <c r="C5" s="15"/>
      <c r="D5" s="15"/>
      <c r="E5" s="15"/>
      <c r="F5" s="15"/>
      <c r="G5" s="15"/>
      <c r="H5" s="15"/>
      <c r="I5" s="15"/>
      <c r="J5" s="16"/>
      <c r="K5" s="6"/>
      <c r="L5" s="2"/>
    </row>
    <row r="6" spans="1:12" s="4" customFormat="1" ht="12.75">
      <c r="A6" s="17" t="s">
        <v>87</v>
      </c>
      <c r="B6" s="18"/>
      <c r="C6" s="18"/>
      <c r="D6" s="15"/>
      <c r="E6" s="18"/>
      <c r="F6" s="18"/>
      <c r="G6" s="18"/>
      <c r="H6" s="15"/>
      <c r="I6" s="15"/>
      <c r="J6" s="16"/>
      <c r="K6" s="6"/>
      <c r="L6" s="2"/>
    </row>
    <row r="7" spans="1:12" s="4" customFormat="1" ht="12.75">
      <c r="A7" s="19" t="s">
        <v>8</v>
      </c>
      <c r="B7" s="18">
        <v>3181</v>
      </c>
      <c r="C7" s="18">
        <v>1063</v>
      </c>
      <c r="D7" s="18">
        <f>B7-C7</f>
        <v>2118</v>
      </c>
      <c r="E7" s="18"/>
      <c r="F7" s="18"/>
      <c r="G7" s="18">
        <f>E7-F7</f>
        <v>0</v>
      </c>
      <c r="H7" s="18">
        <f aca="true" t="shared" si="0" ref="H7:J8">B7+E7</f>
        <v>3181</v>
      </c>
      <c r="I7" s="18">
        <f t="shared" si="0"/>
        <v>1063</v>
      </c>
      <c r="J7" s="20">
        <f t="shared" si="0"/>
        <v>2118</v>
      </c>
      <c r="K7" s="6"/>
      <c r="L7" s="2"/>
    </row>
    <row r="8" spans="1:12" s="4" customFormat="1" ht="12.75">
      <c r="A8" s="19" t="s">
        <v>80</v>
      </c>
      <c r="B8" s="18">
        <v>631</v>
      </c>
      <c r="C8" s="18">
        <v>315</v>
      </c>
      <c r="D8" s="18">
        <f>B8-C8</f>
        <v>316</v>
      </c>
      <c r="E8" s="18">
        <v>841</v>
      </c>
      <c r="F8" s="18">
        <v>604</v>
      </c>
      <c r="G8" s="18">
        <f>E8-F8</f>
        <v>237</v>
      </c>
      <c r="H8" s="18">
        <f t="shared" si="0"/>
        <v>1472</v>
      </c>
      <c r="I8" s="18">
        <f t="shared" si="0"/>
        <v>919</v>
      </c>
      <c r="J8" s="20">
        <f t="shared" si="0"/>
        <v>553</v>
      </c>
      <c r="K8" s="6"/>
      <c r="L8" s="2"/>
    </row>
    <row r="9" spans="1:12" s="4" customFormat="1" ht="12.75">
      <c r="A9" s="21" t="s">
        <v>88</v>
      </c>
      <c r="B9" s="18">
        <v>1607</v>
      </c>
      <c r="C9" s="18">
        <v>1607</v>
      </c>
      <c r="D9" s="18">
        <f aca="true" t="shared" si="1" ref="D9:D34">B9-C9</f>
        <v>0</v>
      </c>
      <c r="E9" s="18">
        <v>564</v>
      </c>
      <c r="F9" s="18">
        <v>564</v>
      </c>
      <c r="G9" s="18">
        <f aca="true" t="shared" si="2" ref="G9:G34">E9-F9</f>
        <v>0</v>
      </c>
      <c r="H9" s="18">
        <f aca="true" t="shared" si="3" ref="H9:H34">B9+E9</f>
        <v>2171</v>
      </c>
      <c r="I9" s="18">
        <f aca="true" t="shared" si="4" ref="I9:I34">C9+F9</f>
        <v>2171</v>
      </c>
      <c r="J9" s="20">
        <f aca="true" t="shared" si="5" ref="J9:J34">D9+G9</f>
        <v>0</v>
      </c>
      <c r="K9" s="6"/>
      <c r="L9" s="2"/>
    </row>
    <row r="10" spans="1:12" s="4" customFormat="1" ht="12.75">
      <c r="A10" s="19" t="s">
        <v>9</v>
      </c>
      <c r="B10" s="18">
        <v>1988</v>
      </c>
      <c r="C10" s="18">
        <v>0</v>
      </c>
      <c r="D10" s="18">
        <f t="shared" si="1"/>
        <v>1988</v>
      </c>
      <c r="E10" s="18">
        <v>0</v>
      </c>
      <c r="F10" s="18">
        <v>0</v>
      </c>
      <c r="G10" s="18">
        <f t="shared" si="2"/>
        <v>0</v>
      </c>
      <c r="H10" s="18">
        <f t="shared" si="3"/>
        <v>1988</v>
      </c>
      <c r="I10" s="18">
        <f t="shared" si="4"/>
        <v>0</v>
      </c>
      <c r="J10" s="20">
        <f t="shared" si="5"/>
        <v>1988</v>
      </c>
      <c r="K10" s="6"/>
      <c r="L10" s="2"/>
    </row>
    <row r="11" spans="1:12" s="4" customFormat="1" ht="12.75">
      <c r="A11" s="19" t="s">
        <v>89</v>
      </c>
      <c r="B11" s="22">
        <f>SUM(B7:B10)</f>
        <v>7407</v>
      </c>
      <c r="C11" s="22">
        <f>SUM(C7:C10)</f>
        <v>2985</v>
      </c>
      <c r="D11" s="22">
        <f aca="true" t="shared" si="6" ref="D11:J11">SUM(D7:D10)</f>
        <v>4422</v>
      </c>
      <c r="E11" s="22">
        <f t="shared" si="6"/>
        <v>1405</v>
      </c>
      <c r="F11" s="22">
        <f t="shared" si="6"/>
        <v>1168</v>
      </c>
      <c r="G11" s="22">
        <f t="shared" si="6"/>
        <v>237</v>
      </c>
      <c r="H11" s="22">
        <f t="shared" si="6"/>
        <v>8812</v>
      </c>
      <c r="I11" s="22">
        <f t="shared" si="6"/>
        <v>4153</v>
      </c>
      <c r="J11" s="23">
        <f t="shared" si="6"/>
        <v>4659</v>
      </c>
      <c r="K11" s="6"/>
      <c r="L11" s="2"/>
    </row>
    <row r="12" spans="1:12" s="4" customFormat="1" ht="12.75">
      <c r="A12" s="21" t="s">
        <v>90</v>
      </c>
      <c r="B12" s="18"/>
      <c r="C12" s="18"/>
      <c r="D12" s="18"/>
      <c r="E12" s="18"/>
      <c r="F12" s="18"/>
      <c r="G12" s="18"/>
      <c r="H12" s="18"/>
      <c r="I12" s="18"/>
      <c r="J12" s="20"/>
      <c r="K12" s="6"/>
      <c r="L12" s="2"/>
    </row>
    <row r="13" spans="1:12" s="4" customFormat="1" ht="12.75">
      <c r="A13" s="21" t="s">
        <v>20</v>
      </c>
      <c r="B13" s="18"/>
      <c r="C13" s="18"/>
      <c r="D13" s="18"/>
      <c r="E13" s="18"/>
      <c r="F13" s="18"/>
      <c r="G13" s="18"/>
      <c r="H13" s="18"/>
      <c r="I13" s="18"/>
      <c r="J13" s="20"/>
      <c r="K13" s="6"/>
      <c r="L13" s="2"/>
    </row>
    <row r="14" spans="1:12" s="4" customFormat="1" ht="12.75">
      <c r="A14" s="21" t="s">
        <v>29</v>
      </c>
      <c r="B14" s="18"/>
      <c r="C14" s="18"/>
      <c r="D14" s="18"/>
      <c r="E14" s="18"/>
      <c r="F14" s="18"/>
      <c r="G14" s="18"/>
      <c r="H14" s="18"/>
      <c r="I14" s="18"/>
      <c r="J14" s="20"/>
      <c r="K14" s="6"/>
      <c r="L14" s="2"/>
    </row>
    <row r="15" spans="1:12" s="4" customFormat="1" ht="12.75">
      <c r="A15" s="19" t="s">
        <v>28</v>
      </c>
      <c r="B15" s="18">
        <v>49068</v>
      </c>
      <c r="C15" s="18"/>
      <c r="D15" s="18">
        <f t="shared" si="1"/>
        <v>49068</v>
      </c>
      <c r="E15" s="18">
        <v>0</v>
      </c>
      <c r="F15" s="18">
        <v>0</v>
      </c>
      <c r="G15" s="18">
        <f t="shared" si="2"/>
        <v>0</v>
      </c>
      <c r="H15" s="18">
        <f t="shared" si="3"/>
        <v>49068</v>
      </c>
      <c r="I15" s="18">
        <f t="shared" si="4"/>
        <v>0</v>
      </c>
      <c r="J15" s="20">
        <f t="shared" si="5"/>
        <v>49068</v>
      </c>
      <c r="K15" s="6"/>
      <c r="L15" s="2"/>
    </row>
    <row r="16" spans="1:12" s="4" customFormat="1" ht="12.75">
      <c r="A16" s="19" t="s">
        <v>11</v>
      </c>
      <c r="B16" s="18">
        <v>186</v>
      </c>
      <c r="C16" s="18">
        <v>131</v>
      </c>
      <c r="D16" s="18">
        <f t="shared" si="1"/>
        <v>55</v>
      </c>
      <c r="E16" s="18">
        <v>0</v>
      </c>
      <c r="F16" s="18">
        <v>0</v>
      </c>
      <c r="G16" s="18">
        <f t="shared" si="2"/>
        <v>0</v>
      </c>
      <c r="H16" s="18">
        <f t="shared" si="3"/>
        <v>186</v>
      </c>
      <c r="I16" s="18">
        <f t="shared" si="4"/>
        <v>131</v>
      </c>
      <c r="J16" s="20">
        <f t="shared" si="5"/>
        <v>55</v>
      </c>
      <c r="K16" s="6"/>
      <c r="L16" s="2"/>
    </row>
    <row r="17" spans="1:12" s="4" customFormat="1" ht="12.75">
      <c r="A17" s="19" t="s">
        <v>12</v>
      </c>
      <c r="B17" s="18">
        <v>5077</v>
      </c>
      <c r="C17" s="18">
        <v>0</v>
      </c>
      <c r="D17" s="18">
        <f t="shared" si="1"/>
        <v>5077</v>
      </c>
      <c r="E17" s="18">
        <v>0</v>
      </c>
      <c r="F17" s="18">
        <v>0</v>
      </c>
      <c r="G17" s="18">
        <f t="shared" si="2"/>
        <v>0</v>
      </c>
      <c r="H17" s="18">
        <f t="shared" si="3"/>
        <v>5077</v>
      </c>
      <c r="I17" s="18">
        <f t="shared" si="4"/>
        <v>0</v>
      </c>
      <c r="J17" s="20">
        <f t="shared" si="5"/>
        <v>5077</v>
      </c>
      <c r="K17" s="6"/>
      <c r="L17" s="2"/>
    </row>
    <row r="18" spans="1:12" s="4" customFormat="1" ht="12.75">
      <c r="A18" s="24" t="s">
        <v>19</v>
      </c>
      <c r="B18" s="18">
        <v>423284</v>
      </c>
      <c r="C18" s="18">
        <v>46211</v>
      </c>
      <c r="D18" s="18">
        <f t="shared" si="1"/>
        <v>377073</v>
      </c>
      <c r="E18" s="18"/>
      <c r="F18" s="18"/>
      <c r="G18" s="18"/>
      <c r="H18" s="18">
        <f t="shared" si="3"/>
        <v>423284</v>
      </c>
      <c r="I18" s="18">
        <f t="shared" si="4"/>
        <v>46211</v>
      </c>
      <c r="J18" s="20">
        <f t="shared" si="5"/>
        <v>377073</v>
      </c>
      <c r="K18" s="6"/>
      <c r="L18" s="2"/>
    </row>
    <row r="19" spans="1:12" s="4" customFormat="1" ht="12.75">
      <c r="A19" s="19" t="s">
        <v>13</v>
      </c>
      <c r="B19" s="18">
        <v>176</v>
      </c>
      <c r="C19" s="18">
        <v>176</v>
      </c>
      <c r="D19" s="18">
        <f t="shared" si="1"/>
        <v>0</v>
      </c>
      <c r="E19" s="18">
        <v>0</v>
      </c>
      <c r="F19" s="18">
        <v>0</v>
      </c>
      <c r="G19" s="18">
        <f t="shared" si="2"/>
        <v>0</v>
      </c>
      <c r="H19" s="18">
        <f t="shared" si="3"/>
        <v>176</v>
      </c>
      <c r="I19" s="18">
        <f t="shared" si="4"/>
        <v>176</v>
      </c>
      <c r="J19" s="20">
        <f t="shared" si="5"/>
        <v>0</v>
      </c>
      <c r="K19" s="6"/>
      <c r="L19" s="2"/>
    </row>
    <row r="20" spans="1:12" s="4" customFormat="1" ht="12.75">
      <c r="A20" s="21" t="s">
        <v>10</v>
      </c>
      <c r="B20" s="18"/>
      <c r="C20" s="18"/>
      <c r="D20" s="18">
        <f t="shared" si="1"/>
        <v>0</v>
      </c>
      <c r="E20" s="18">
        <v>0</v>
      </c>
      <c r="F20" s="18">
        <v>0</v>
      </c>
      <c r="G20" s="18">
        <f t="shared" si="2"/>
        <v>0</v>
      </c>
      <c r="H20" s="18">
        <f t="shared" si="3"/>
        <v>0</v>
      </c>
      <c r="I20" s="18">
        <f t="shared" si="4"/>
        <v>0</v>
      </c>
      <c r="J20" s="20">
        <f t="shared" si="5"/>
        <v>0</v>
      </c>
      <c r="K20" s="6"/>
      <c r="L20" s="2"/>
    </row>
    <row r="21" spans="1:12" s="4" customFormat="1" ht="12.75">
      <c r="A21" s="19" t="s">
        <v>81</v>
      </c>
      <c r="B21" s="18">
        <v>211565</v>
      </c>
      <c r="C21" s="18"/>
      <c r="D21" s="18">
        <f t="shared" si="1"/>
        <v>211565</v>
      </c>
      <c r="E21" s="18">
        <v>0</v>
      </c>
      <c r="F21" s="18">
        <v>0</v>
      </c>
      <c r="G21" s="18">
        <f t="shared" si="2"/>
        <v>0</v>
      </c>
      <c r="H21" s="18">
        <f t="shared" si="3"/>
        <v>211565</v>
      </c>
      <c r="I21" s="18">
        <f t="shared" si="4"/>
        <v>0</v>
      </c>
      <c r="J21" s="20">
        <f t="shared" si="5"/>
        <v>211565</v>
      </c>
      <c r="K21" s="6"/>
      <c r="L21" s="2"/>
    </row>
    <row r="22" spans="1:12" s="4" customFormat="1" ht="12.75">
      <c r="A22" s="19" t="s">
        <v>14</v>
      </c>
      <c r="B22" s="18">
        <v>20282</v>
      </c>
      <c r="C22" s="18"/>
      <c r="D22" s="18">
        <f t="shared" si="1"/>
        <v>20282</v>
      </c>
      <c r="E22" s="18">
        <v>0</v>
      </c>
      <c r="F22" s="18">
        <v>0</v>
      </c>
      <c r="G22" s="18">
        <f t="shared" si="2"/>
        <v>0</v>
      </c>
      <c r="H22" s="18">
        <f t="shared" si="3"/>
        <v>20282</v>
      </c>
      <c r="I22" s="18">
        <f t="shared" si="4"/>
        <v>0</v>
      </c>
      <c r="J22" s="20">
        <f t="shared" si="5"/>
        <v>20282</v>
      </c>
      <c r="K22" s="6"/>
      <c r="L22" s="2"/>
    </row>
    <row r="23" spans="1:12" s="4" customFormat="1" ht="12.75">
      <c r="A23" s="19" t="s">
        <v>15</v>
      </c>
      <c r="B23" s="18">
        <v>112483</v>
      </c>
      <c r="C23" s="18">
        <v>29017</v>
      </c>
      <c r="D23" s="18">
        <f t="shared" si="1"/>
        <v>83466</v>
      </c>
      <c r="E23" s="18">
        <v>0</v>
      </c>
      <c r="F23" s="18">
        <v>0</v>
      </c>
      <c r="G23" s="18">
        <f t="shared" si="2"/>
        <v>0</v>
      </c>
      <c r="H23" s="18">
        <f t="shared" si="3"/>
        <v>112483</v>
      </c>
      <c r="I23" s="18">
        <f t="shared" si="4"/>
        <v>29017</v>
      </c>
      <c r="J23" s="20">
        <f t="shared" si="5"/>
        <v>83466</v>
      </c>
      <c r="K23" s="6"/>
      <c r="L23" s="2"/>
    </row>
    <row r="24" spans="1:12" s="4" customFormat="1" ht="12.75">
      <c r="A24" s="19" t="s">
        <v>16</v>
      </c>
      <c r="B24" s="18">
        <v>91989</v>
      </c>
      <c r="C24" s="18">
        <v>4793</v>
      </c>
      <c r="D24" s="18">
        <f t="shared" si="1"/>
        <v>87196</v>
      </c>
      <c r="E24" s="18">
        <v>0</v>
      </c>
      <c r="F24" s="18">
        <v>0</v>
      </c>
      <c r="G24" s="18">
        <f t="shared" si="2"/>
        <v>0</v>
      </c>
      <c r="H24" s="18">
        <f t="shared" si="3"/>
        <v>91989</v>
      </c>
      <c r="I24" s="18">
        <f t="shared" si="4"/>
        <v>4793</v>
      </c>
      <c r="J24" s="20">
        <f t="shared" si="5"/>
        <v>87196</v>
      </c>
      <c r="K24" s="6"/>
      <c r="L24" s="2"/>
    </row>
    <row r="25" spans="1:12" s="4" customFormat="1" ht="12.75">
      <c r="A25" s="19" t="s">
        <v>91</v>
      </c>
      <c r="B25" s="18"/>
      <c r="C25" s="18"/>
      <c r="D25" s="18"/>
      <c r="E25" s="18"/>
      <c r="F25" s="18"/>
      <c r="G25" s="18"/>
      <c r="H25" s="18"/>
      <c r="I25" s="18"/>
      <c r="J25" s="20"/>
      <c r="K25" s="6"/>
      <c r="L25" s="2"/>
    </row>
    <row r="26" spans="1:12" s="4" customFormat="1" ht="12.75">
      <c r="A26" s="19" t="s">
        <v>30</v>
      </c>
      <c r="B26" s="18">
        <v>18346</v>
      </c>
      <c r="C26" s="18"/>
      <c r="D26" s="18">
        <f t="shared" si="1"/>
        <v>18346</v>
      </c>
      <c r="E26" s="18">
        <v>0</v>
      </c>
      <c r="F26" s="18">
        <v>0</v>
      </c>
      <c r="G26" s="18">
        <f t="shared" si="2"/>
        <v>0</v>
      </c>
      <c r="H26" s="18">
        <f t="shared" si="3"/>
        <v>18346</v>
      </c>
      <c r="I26" s="18">
        <f t="shared" si="4"/>
        <v>0</v>
      </c>
      <c r="J26" s="20">
        <f t="shared" si="5"/>
        <v>18346</v>
      </c>
      <c r="K26" s="6"/>
      <c r="L26" s="2"/>
    </row>
    <row r="27" spans="1:12" s="4" customFormat="1" ht="12.75">
      <c r="A27" s="24" t="s">
        <v>17</v>
      </c>
      <c r="B27" s="18">
        <v>1272567</v>
      </c>
      <c r="C27" s="18">
        <v>80873</v>
      </c>
      <c r="D27" s="18">
        <f t="shared" si="1"/>
        <v>1191694</v>
      </c>
      <c r="E27" s="18">
        <v>31498</v>
      </c>
      <c r="F27" s="18">
        <v>6616</v>
      </c>
      <c r="G27" s="18">
        <f t="shared" si="2"/>
        <v>24882</v>
      </c>
      <c r="H27" s="18">
        <f t="shared" si="3"/>
        <v>1304065</v>
      </c>
      <c r="I27" s="18">
        <f t="shared" si="4"/>
        <v>87489</v>
      </c>
      <c r="J27" s="20">
        <f t="shared" si="5"/>
        <v>1216576</v>
      </c>
      <c r="K27" s="6"/>
      <c r="L27" s="2"/>
    </row>
    <row r="28" spans="1:12" s="4" customFormat="1" ht="12.75">
      <c r="A28" s="19" t="s">
        <v>18</v>
      </c>
      <c r="B28" s="18">
        <v>4455</v>
      </c>
      <c r="C28" s="18"/>
      <c r="D28" s="18">
        <f t="shared" si="1"/>
        <v>4455</v>
      </c>
      <c r="E28" s="18">
        <v>0</v>
      </c>
      <c r="F28" s="18">
        <v>0</v>
      </c>
      <c r="G28" s="18">
        <f t="shared" si="2"/>
        <v>0</v>
      </c>
      <c r="H28" s="18">
        <f t="shared" si="3"/>
        <v>4455</v>
      </c>
      <c r="I28" s="18">
        <f t="shared" si="4"/>
        <v>0</v>
      </c>
      <c r="J28" s="20">
        <f t="shared" si="5"/>
        <v>4455</v>
      </c>
      <c r="K28" s="6"/>
      <c r="L28" s="2"/>
    </row>
    <row r="29" spans="1:12" s="4" customFormat="1" ht="12.75">
      <c r="A29" s="19" t="s">
        <v>92</v>
      </c>
      <c r="B29" s="22">
        <f>SUM(B15:B28)</f>
        <v>2209478</v>
      </c>
      <c r="C29" s="22">
        <f aca="true" t="shared" si="7" ref="C29:J29">SUM(C15:C28)</f>
        <v>161201</v>
      </c>
      <c r="D29" s="22">
        <f t="shared" si="7"/>
        <v>2048277</v>
      </c>
      <c r="E29" s="22">
        <f t="shared" si="7"/>
        <v>31498</v>
      </c>
      <c r="F29" s="22">
        <f t="shared" si="7"/>
        <v>6616</v>
      </c>
      <c r="G29" s="22">
        <f t="shared" si="7"/>
        <v>24882</v>
      </c>
      <c r="H29" s="22">
        <f t="shared" si="7"/>
        <v>2240976</v>
      </c>
      <c r="I29" s="22">
        <f t="shared" si="7"/>
        <v>167817</v>
      </c>
      <c r="J29" s="23">
        <f t="shared" si="7"/>
        <v>2073159</v>
      </c>
      <c r="K29" s="6"/>
      <c r="L29" s="2"/>
    </row>
    <row r="30" spans="1:12" s="4" customFormat="1" ht="12.75">
      <c r="A30" s="19" t="s">
        <v>93</v>
      </c>
      <c r="B30" s="18"/>
      <c r="C30" s="18"/>
      <c r="D30" s="18">
        <f t="shared" si="1"/>
        <v>0</v>
      </c>
      <c r="E30" s="18">
        <v>0</v>
      </c>
      <c r="F30" s="18">
        <v>0</v>
      </c>
      <c r="G30" s="18">
        <f t="shared" si="2"/>
        <v>0</v>
      </c>
      <c r="H30" s="18">
        <f t="shared" si="3"/>
        <v>0</v>
      </c>
      <c r="I30" s="18">
        <f t="shared" si="4"/>
        <v>0</v>
      </c>
      <c r="J30" s="20">
        <f t="shared" si="5"/>
        <v>0</v>
      </c>
      <c r="K30" s="6"/>
      <c r="L30" s="2"/>
    </row>
    <row r="31" spans="1:12" s="4" customFormat="1" ht="12.75">
      <c r="A31" s="19" t="s">
        <v>94</v>
      </c>
      <c r="B31" s="18"/>
      <c r="C31" s="18"/>
      <c r="D31" s="18">
        <f t="shared" si="1"/>
        <v>0</v>
      </c>
      <c r="E31" s="18">
        <v>0</v>
      </c>
      <c r="F31" s="18">
        <v>0</v>
      </c>
      <c r="G31" s="18">
        <f t="shared" si="2"/>
        <v>0</v>
      </c>
      <c r="H31" s="18">
        <f t="shared" si="3"/>
        <v>0</v>
      </c>
      <c r="I31" s="18">
        <f t="shared" si="4"/>
        <v>0</v>
      </c>
      <c r="J31" s="20">
        <f t="shared" si="5"/>
        <v>0</v>
      </c>
      <c r="K31" s="6"/>
      <c r="L31" s="2"/>
    </row>
    <row r="32" spans="1:12" s="4" customFormat="1" ht="12.75">
      <c r="A32" s="19" t="s">
        <v>21</v>
      </c>
      <c r="B32" s="18">
        <v>25641</v>
      </c>
      <c r="C32" s="18">
        <v>13288</v>
      </c>
      <c r="D32" s="18">
        <f t="shared" si="1"/>
        <v>12353</v>
      </c>
      <c r="E32" s="18">
        <v>1806</v>
      </c>
      <c r="F32" s="18">
        <v>843</v>
      </c>
      <c r="G32" s="18">
        <f t="shared" si="2"/>
        <v>963</v>
      </c>
      <c r="H32" s="18">
        <f t="shared" si="3"/>
        <v>27447</v>
      </c>
      <c r="I32" s="18">
        <f t="shared" si="4"/>
        <v>14131</v>
      </c>
      <c r="J32" s="20">
        <f t="shared" si="5"/>
        <v>13316</v>
      </c>
      <c r="K32" s="6"/>
      <c r="L32" s="2"/>
    </row>
    <row r="33" spans="1:12" s="4" customFormat="1" ht="12.75">
      <c r="A33" s="19" t="s">
        <v>82</v>
      </c>
      <c r="B33" s="18">
        <v>2231</v>
      </c>
      <c r="C33" s="18">
        <v>1506</v>
      </c>
      <c r="D33" s="18">
        <f t="shared" si="1"/>
        <v>725</v>
      </c>
      <c r="E33" s="18">
        <v>5682</v>
      </c>
      <c r="F33" s="18">
        <v>3848</v>
      </c>
      <c r="G33" s="18">
        <f t="shared" si="2"/>
        <v>1834</v>
      </c>
      <c r="H33" s="18">
        <f t="shared" si="3"/>
        <v>7913</v>
      </c>
      <c r="I33" s="18">
        <f t="shared" si="4"/>
        <v>5354</v>
      </c>
      <c r="J33" s="20">
        <f t="shared" si="5"/>
        <v>2559</v>
      </c>
      <c r="K33" s="6"/>
      <c r="L33" s="2"/>
    </row>
    <row r="34" spans="1:12" s="4" customFormat="1" ht="12.75">
      <c r="A34" s="80" t="s">
        <v>22</v>
      </c>
      <c r="B34" s="81">
        <v>650</v>
      </c>
      <c r="C34" s="81"/>
      <c r="D34" s="81">
        <f t="shared" si="1"/>
        <v>650</v>
      </c>
      <c r="E34" s="81">
        <v>0</v>
      </c>
      <c r="F34" s="81">
        <v>0</v>
      </c>
      <c r="G34" s="81">
        <f t="shared" si="2"/>
        <v>0</v>
      </c>
      <c r="H34" s="81">
        <f t="shared" si="3"/>
        <v>650</v>
      </c>
      <c r="I34" s="81">
        <f t="shared" si="4"/>
        <v>0</v>
      </c>
      <c r="J34" s="82">
        <f t="shared" si="5"/>
        <v>650</v>
      </c>
      <c r="K34" s="26"/>
      <c r="L34" s="27"/>
    </row>
    <row r="35" spans="1:17" s="38" customFormat="1" ht="12.75">
      <c r="A35" s="71" t="s">
        <v>111</v>
      </c>
      <c r="B35" s="40">
        <v>11790</v>
      </c>
      <c r="C35" s="40">
        <v>11790</v>
      </c>
      <c r="D35" s="40">
        <f>B35-C35</f>
        <v>0</v>
      </c>
      <c r="E35" s="40">
        <v>2570</v>
      </c>
      <c r="F35" s="40">
        <v>2570</v>
      </c>
      <c r="G35" s="40">
        <f>E35-F35</f>
        <v>0</v>
      </c>
      <c r="H35" s="40">
        <f aca="true" t="shared" si="8" ref="H35:J36">B35+E35</f>
        <v>14360</v>
      </c>
      <c r="I35" s="40">
        <f t="shared" si="8"/>
        <v>14360</v>
      </c>
      <c r="J35" s="43">
        <f t="shared" si="8"/>
        <v>0</v>
      </c>
      <c r="K35" s="37"/>
      <c r="L35" s="6"/>
      <c r="M35" s="2"/>
      <c r="N35" s="2"/>
      <c r="O35" s="2"/>
      <c r="P35" s="2"/>
      <c r="Q35" s="2"/>
    </row>
    <row r="36" spans="1:17" s="38" customFormat="1" ht="12.75">
      <c r="A36" s="33" t="s">
        <v>83</v>
      </c>
      <c r="B36" s="83">
        <v>9524</v>
      </c>
      <c r="C36" s="84">
        <v>9524</v>
      </c>
      <c r="D36" s="34">
        <f>B36-C36</f>
        <v>0</v>
      </c>
      <c r="E36" s="85">
        <v>4222</v>
      </c>
      <c r="F36" s="84">
        <v>4222</v>
      </c>
      <c r="G36" s="34">
        <f>E36-F36</f>
        <v>0</v>
      </c>
      <c r="H36" s="35">
        <f t="shared" si="8"/>
        <v>13746</v>
      </c>
      <c r="I36" s="34">
        <f t="shared" si="8"/>
        <v>13746</v>
      </c>
      <c r="J36" s="36">
        <f t="shared" si="8"/>
        <v>0</v>
      </c>
      <c r="K36" s="31"/>
      <c r="L36" s="2"/>
      <c r="M36" s="2"/>
      <c r="N36" s="2"/>
      <c r="O36" s="2"/>
      <c r="P36" s="2"/>
      <c r="Q36" s="2"/>
    </row>
    <row r="37" spans="1:17" s="38" customFormat="1" ht="13.5" thickBot="1">
      <c r="A37" s="25" t="s">
        <v>95</v>
      </c>
      <c r="B37" s="86">
        <f aca="true" t="shared" si="9" ref="B37:J37">B32+B33+B34+B35+B36</f>
        <v>49836</v>
      </c>
      <c r="C37" s="86">
        <f t="shared" si="9"/>
        <v>36108</v>
      </c>
      <c r="D37" s="86">
        <f t="shared" si="9"/>
        <v>13728</v>
      </c>
      <c r="E37" s="86">
        <f t="shared" si="9"/>
        <v>14280</v>
      </c>
      <c r="F37" s="86">
        <f t="shared" si="9"/>
        <v>11483</v>
      </c>
      <c r="G37" s="86">
        <f t="shared" si="9"/>
        <v>2797</v>
      </c>
      <c r="H37" s="86">
        <f t="shared" si="9"/>
        <v>64116</v>
      </c>
      <c r="I37" s="86">
        <f t="shared" si="9"/>
        <v>47591</v>
      </c>
      <c r="J37" s="87">
        <f t="shared" si="9"/>
        <v>16525</v>
      </c>
      <c r="K37" s="6"/>
      <c r="L37" s="2"/>
      <c r="M37" s="2"/>
      <c r="N37" s="2"/>
      <c r="O37" s="2"/>
      <c r="P37" s="2"/>
      <c r="Q37" s="2"/>
    </row>
    <row r="38" spans="1:17" s="38" customFormat="1" ht="12.75">
      <c r="A38" s="19" t="s">
        <v>96</v>
      </c>
      <c r="B38" s="18"/>
      <c r="C38" s="39"/>
      <c r="D38" s="40"/>
      <c r="E38" s="41"/>
      <c r="F38" s="39"/>
      <c r="G38" s="40"/>
      <c r="H38" s="42"/>
      <c r="I38" s="40"/>
      <c r="J38" s="43"/>
      <c r="K38" s="6"/>
      <c r="L38" s="2"/>
      <c r="M38" s="2"/>
      <c r="N38" s="2"/>
      <c r="O38" s="2"/>
      <c r="P38" s="2"/>
      <c r="Q38" s="2"/>
    </row>
    <row r="39" spans="1:17" s="38" customFormat="1" ht="12.75">
      <c r="A39" s="19" t="s">
        <v>97</v>
      </c>
      <c r="B39" s="18"/>
      <c r="C39" s="39"/>
      <c r="D39" s="40"/>
      <c r="E39" s="41"/>
      <c r="F39" s="39"/>
      <c r="G39" s="40"/>
      <c r="H39" s="42"/>
      <c r="I39" s="40"/>
      <c r="J39" s="43"/>
      <c r="K39" s="6"/>
      <c r="L39" s="2"/>
      <c r="M39" s="2"/>
      <c r="N39" s="2"/>
      <c r="O39" s="2"/>
      <c r="P39" s="2"/>
      <c r="Q39" s="2"/>
    </row>
    <row r="40" spans="1:17" s="38" customFormat="1" ht="12.75">
      <c r="A40" s="21" t="s">
        <v>98</v>
      </c>
      <c r="B40" s="18">
        <v>12399</v>
      </c>
      <c r="C40" s="39">
        <v>12399</v>
      </c>
      <c r="D40" s="40">
        <f>B40-C40</f>
        <v>0</v>
      </c>
      <c r="E40" s="41"/>
      <c r="F40" s="39"/>
      <c r="G40" s="40">
        <f>E40-F40</f>
        <v>0</v>
      </c>
      <c r="H40" s="42">
        <f>B40+E40</f>
        <v>12399</v>
      </c>
      <c r="I40" s="40">
        <f>C40+F40</f>
        <v>12399</v>
      </c>
      <c r="J40" s="43">
        <f>D40+G40</f>
        <v>0</v>
      </c>
      <c r="K40" s="6"/>
      <c r="L40" s="2"/>
      <c r="M40" s="2"/>
      <c r="N40" s="2"/>
      <c r="O40" s="2"/>
      <c r="P40" s="2"/>
      <c r="Q40" s="2"/>
    </row>
    <row r="41" spans="1:17" s="38" customFormat="1" ht="12.75">
      <c r="A41" s="21" t="s">
        <v>84</v>
      </c>
      <c r="B41" s="22">
        <f>SUM(B40)</f>
        <v>12399</v>
      </c>
      <c r="C41" s="22">
        <f aca="true" t="shared" si="10" ref="C41:J41">SUM(C40)</f>
        <v>12399</v>
      </c>
      <c r="D41" s="22">
        <f t="shared" si="10"/>
        <v>0</v>
      </c>
      <c r="E41" s="22">
        <f t="shared" si="10"/>
        <v>0</v>
      </c>
      <c r="F41" s="22">
        <f t="shared" si="10"/>
        <v>0</v>
      </c>
      <c r="G41" s="22">
        <f t="shared" si="10"/>
        <v>0</v>
      </c>
      <c r="H41" s="22">
        <f t="shared" si="10"/>
        <v>12399</v>
      </c>
      <c r="I41" s="22">
        <f t="shared" si="10"/>
        <v>12399</v>
      </c>
      <c r="J41" s="23">
        <f t="shared" si="10"/>
        <v>0</v>
      </c>
      <c r="K41" s="6"/>
      <c r="L41" s="2"/>
      <c r="M41" s="2"/>
      <c r="N41" s="2"/>
      <c r="O41" s="2"/>
      <c r="P41" s="2"/>
      <c r="Q41" s="2"/>
    </row>
    <row r="42" spans="1:17" s="38" customFormat="1" ht="12.75">
      <c r="A42" s="19" t="s">
        <v>99</v>
      </c>
      <c r="B42" s="18"/>
      <c r="C42" s="39"/>
      <c r="D42" s="40"/>
      <c r="E42" s="41"/>
      <c r="F42" s="39"/>
      <c r="G42" s="40"/>
      <c r="H42" s="42"/>
      <c r="I42" s="40"/>
      <c r="J42" s="43"/>
      <c r="K42" s="6"/>
      <c r="L42" s="2"/>
      <c r="M42" s="2"/>
      <c r="N42" s="2"/>
      <c r="O42" s="2"/>
      <c r="P42" s="2"/>
      <c r="Q42" s="2"/>
    </row>
    <row r="43" spans="1:17" s="38" customFormat="1" ht="12.75">
      <c r="A43" s="21" t="s">
        <v>100</v>
      </c>
      <c r="B43" s="18"/>
      <c r="C43" s="39"/>
      <c r="D43" s="40"/>
      <c r="E43" s="41"/>
      <c r="F43" s="39"/>
      <c r="G43" s="40"/>
      <c r="H43" s="42"/>
      <c r="I43" s="40"/>
      <c r="J43" s="43"/>
      <c r="K43" s="6"/>
      <c r="L43" s="2"/>
      <c r="M43" s="2"/>
      <c r="N43" s="2"/>
      <c r="O43" s="2"/>
      <c r="P43" s="2"/>
      <c r="Q43" s="2"/>
    </row>
    <row r="44" spans="1:17" s="38" customFormat="1" ht="12.75">
      <c r="A44" s="19" t="s">
        <v>24</v>
      </c>
      <c r="B44" s="18">
        <v>1000</v>
      </c>
      <c r="C44" s="39"/>
      <c r="D44" s="40">
        <f>B44-C44</f>
        <v>1000</v>
      </c>
      <c r="E44" s="41"/>
      <c r="F44" s="39"/>
      <c r="G44" s="40">
        <f>E44-F44</f>
        <v>0</v>
      </c>
      <c r="H44" s="42">
        <f aca="true" t="shared" si="11" ref="H44:J45">B44+E44</f>
        <v>1000</v>
      </c>
      <c r="I44" s="40">
        <f t="shared" si="11"/>
        <v>0</v>
      </c>
      <c r="J44" s="43">
        <f t="shared" si="11"/>
        <v>1000</v>
      </c>
      <c r="K44" s="6"/>
      <c r="L44" s="2"/>
      <c r="M44" s="2"/>
      <c r="N44" s="2"/>
      <c r="O44" s="2"/>
      <c r="P44" s="2"/>
      <c r="Q44" s="2"/>
    </row>
    <row r="45" spans="1:17" s="38" customFormat="1" ht="12.75">
      <c r="A45" s="19" t="s">
        <v>25</v>
      </c>
      <c r="B45" s="18">
        <v>600</v>
      </c>
      <c r="C45" s="39"/>
      <c r="D45" s="40">
        <f>B45-C45</f>
        <v>600</v>
      </c>
      <c r="E45" s="41"/>
      <c r="F45" s="39"/>
      <c r="G45" s="40">
        <f>E45-F45</f>
        <v>0</v>
      </c>
      <c r="H45" s="42">
        <f t="shared" si="11"/>
        <v>600</v>
      </c>
      <c r="I45" s="40">
        <f t="shared" si="11"/>
        <v>0</v>
      </c>
      <c r="J45" s="43">
        <f t="shared" si="11"/>
        <v>600</v>
      </c>
      <c r="K45" s="26"/>
      <c r="L45" s="2"/>
      <c r="M45" s="2"/>
      <c r="N45" s="2"/>
      <c r="O45" s="2"/>
      <c r="P45" s="2"/>
      <c r="Q45" s="2"/>
    </row>
    <row r="46" spans="1:17" s="38" customFormat="1" ht="12.75">
      <c r="A46" s="21" t="s">
        <v>31</v>
      </c>
      <c r="B46" s="22">
        <f>SUM(B44:B45)</f>
        <v>1600</v>
      </c>
      <c r="C46" s="22">
        <f aca="true" t="shared" si="12" ref="C46:J46">SUM(C44:C45)</f>
        <v>0</v>
      </c>
      <c r="D46" s="22">
        <f t="shared" si="12"/>
        <v>1600</v>
      </c>
      <c r="E46" s="22">
        <f t="shared" si="12"/>
        <v>0</v>
      </c>
      <c r="F46" s="22">
        <f t="shared" si="12"/>
        <v>0</v>
      </c>
      <c r="G46" s="22">
        <f t="shared" si="12"/>
        <v>0</v>
      </c>
      <c r="H46" s="22">
        <f t="shared" si="12"/>
        <v>1600</v>
      </c>
      <c r="I46" s="22">
        <f t="shared" si="12"/>
        <v>0</v>
      </c>
      <c r="J46" s="23">
        <f t="shared" si="12"/>
        <v>1600</v>
      </c>
      <c r="K46" s="44"/>
      <c r="L46" s="6"/>
      <c r="M46" s="2"/>
      <c r="N46" s="2"/>
      <c r="O46" s="2"/>
      <c r="P46" s="2"/>
      <c r="Q46" s="2"/>
    </row>
    <row r="47" spans="1:17" s="38" customFormat="1" ht="12.75">
      <c r="A47" s="21" t="s">
        <v>26</v>
      </c>
      <c r="B47" s="22">
        <f>B29+B37+B46+B41</f>
        <v>2273313</v>
      </c>
      <c r="C47" s="22">
        <f>C29+C37+C46+C41</f>
        <v>209708</v>
      </c>
      <c r="D47" s="22">
        <f>D29+D37+D46+D41</f>
        <v>2063605</v>
      </c>
      <c r="E47" s="22">
        <f>E29+E37+E46+E41</f>
        <v>45778</v>
      </c>
      <c r="F47" s="22">
        <f>F29+F37+F46+F41</f>
        <v>18099</v>
      </c>
      <c r="G47" s="22">
        <f>G29+G37+G46+G41</f>
        <v>27679</v>
      </c>
      <c r="H47" s="22">
        <f>H29+H37+H46+H41</f>
        <v>2319091</v>
      </c>
      <c r="I47" s="22">
        <f>I29+I37+I46+I41</f>
        <v>227807</v>
      </c>
      <c r="J47" s="23">
        <f>J29+J37+J46+J41</f>
        <v>2091284</v>
      </c>
      <c r="K47" s="31"/>
      <c r="L47" s="2"/>
      <c r="M47" s="2"/>
      <c r="N47" s="2"/>
      <c r="O47" s="2"/>
      <c r="P47" s="2"/>
      <c r="Q47" s="2"/>
    </row>
    <row r="48" spans="1:17" s="38" customFormat="1" ht="12.75">
      <c r="A48" s="45" t="s">
        <v>27</v>
      </c>
      <c r="B48" s="18"/>
      <c r="C48" s="39"/>
      <c r="D48" s="40"/>
      <c r="E48" s="41"/>
      <c r="F48" s="39"/>
      <c r="G48" s="40"/>
      <c r="H48" s="42"/>
      <c r="I48" s="40"/>
      <c r="J48" s="43"/>
      <c r="K48" s="6"/>
      <c r="L48" s="2"/>
      <c r="M48" s="2"/>
      <c r="N48" s="2"/>
      <c r="O48" s="2"/>
      <c r="P48" s="2"/>
      <c r="Q48" s="2"/>
    </row>
    <row r="49" spans="1:17" s="38" customFormat="1" ht="12.75">
      <c r="A49" s="19" t="s">
        <v>101</v>
      </c>
      <c r="B49" s="18"/>
      <c r="C49" s="39"/>
      <c r="D49" s="40"/>
      <c r="E49" s="41"/>
      <c r="F49" s="39"/>
      <c r="G49" s="40"/>
      <c r="H49" s="42"/>
      <c r="I49" s="40"/>
      <c r="J49" s="43"/>
      <c r="K49" s="6"/>
      <c r="L49" s="2"/>
      <c r="M49" s="2"/>
      <c r="N49" s="2"/>
      <c r="O49" s="2"/>
      <c r="P49" s="2"/>
      <c r="Q49" s="2"/>
    </row>
    <row r="50" spans="1:17" s="38" customFormat="1" ht="12.75">
      <c r="A50" s="21" t="s">
        <v>32</v>
      </c>
      <c r="B50" s="46"/>
      <c r="C50" s="47"/>
      <c r="D50" s="40"/>
      <c r="E50" s="48"/>
      <c r="F50" s="47"/>
      <c r="G50" s="40"/>
      <c r="H50" s="42"/>
      <c r="I50" s="40"/>
      <c r="J50" s="43"/>
      <c r="K50" s="6"/>
      <c r="L50" s="2"/>
      <c r="M50" s="2"/>
      <c r="N50" s="2"/>
      <c r="O50" s="2"/>
      <c r="P50" s="2"/>
      <c r="Q50" s="2"/>
    </row>
    <row r="51" spans="1:17" s="38" customFormat="1" ht="12.75">
      <c r="A51" s="19" t="s">
        <v>33</v>
      </c>
      <c r="B51" s="18">
        <v>2990</v>
      </c>
      <c r="C51" s="39"/>
      <c r="D51" s="40">
        <f>B51-C51</f>
        <v>2990</v>
      </c>
      <c r="E51" s="41"/>
      <c r="F51" s="39"/>
      <c r="G51" s="40">
        <f>E51-F51</f>
        <v>0</v>
      </c>
      <c r="H51" s="42">
        <f aca="true" t="shared" si="13" ref="H51:J54">B51+E51</f>
        <v>2990</v>
      </c>
      <c r="I51" s="40">
        <f t="shared" si="13"/>
        <v>0</v>
      </c>
      <c r="J51" s="43">
        <f t="shared" si="13"/>
        <v>2990</v>
      </c>
      <c r="K51" s="6"/>
      <c r="L51" s="2"/>
      <c r="M51" s="2"/>
      <c r="N51" s="2"/>
      <c r="O51" s="2"/>
      <c r="P51" s="2"/>
      <c r="Q51" s="2"/>
    </row>
    <row r="52" spans="1:17" s="52" customFormat="1" ht="12.75">
      <c r="A52" s="19" t="s">
        <v>34</v>
      </c>
      <c r="B52" s="18">
        <v>23740</v>
      </c>
      <c r="C52" s="39">
        <v>11870</v>
      </c>
      <c r="D52" s="40">
        <f>B52-C52</f>
        <v>11870</v>
      </c>
      <c r="E52" s="49"/>
      <c r="F52" s="50"/>
      <c r="G52" s="40">
        <f>E52-F52</f>
        <v>0</v>
      </c>
      <c r="H52" s="42">
        <f t="shared" si="13"/>
        <v>23740</v>
      </c>
      <c r="I52" s="40">
        <f t="shared" si="13"/>
        <v>11870</v>
      </c>
      <c r="J52" s="43">
        <f t="shared" si="13"/>
        <v>11870</v>
      </c>
      <c r="K52" s="51"/>
      <c r="L52" s="1"/>
      <c r="M52" s="1"/>
      <c r="N52" s="1"/>
      <c r="O52" s="1"/>
      <c r="P52" s="1"/>
      <c r="Q52" s="1"/>
    </row>
    <row r="53" spans="1:17" s="38" customFormat="1" ht="12.75">
      <c r="A53" s="19" t="s">
        <v>35</v>
      </c>
      <c r="B53" s="18">
        <v>200</v>
      </c>
      <c r="C53" s="39"/>
      <c r="D53" s="40">
        <f>B53-C53</f>
        <v>200</v>
      </c>
      <c r="E53" s="41"/>
      <c r="F53" s="39"/>
      <c r="G53" s="40">
        <f>E53-F53</f>
        <v>0</v>
      </c>
      <c r="H53" s="42">
        <f t="shared" si="13"/>
        <v>200</v>
      </c>
      <c r="I53" s="40">
        <f t="shared" si="13"/>
        <v>0</v>
      </c>
      <c r="J53" s="43">
        <f t="shared" si="13"/>
        <v>200</v>
      </c>
      <c r="K53" s="6"/>
      <c r="L53" s="2"/>
      <c r="M53" s="2"/>
      <c r="N53" s="2"/>
      <c r="O53" s="2"/>
      <c r="P53" s="2"/>
      <c r="Q53" s="2"/>
    </row>
    <row r="54" spans="1:17" s="38" customFormat="1" ht="12.75">
      <c r="A54" s="19" t="s">
        <v>36</v>
      </c>
      <c r="B54" s="18">
        <v>30</v>
      </c>
      <c r="C54" s="39"/>
      <c r="D54" s="40">
        <f>B54-C54</f>
        <v>30</v>
      </c>
      <c r="E54" s="41"/>
      <c r="F54" s="39"/>
      <c r="G54" s="40">
        <f>E54-F54</f>
        <v>0</v>
      </c>
      <c r="H54" s="42">
        <f t="shared" si="13"/>
        <v>30</v>
      </c>
      <c r="I54" s="40">
        <f t="shared" si="13"/>
        <v>0</v>
      </c>
      <c r="J54" s="43">
        <f t="shared" si="13"/>
        <v>30</v>
      </c>
      <c r="K54" s="6"/>
      <c r="L54" s="2"/>
      <c r="M54" s="2"/>
      <c r="N54" s="2"/>
      <c r="O54" s="2"/>
      <c r="P54" s="2"/>
      <c r="Q54" s="2"/>
    </row>
    <row r="55" spans="1:17" s="38" customFormat="1" ht="12.75">
      <c r="A55" s="21" t="s">
        <v>37</v>
      </c>
      <c r="B55" s="22">
        <f>SUM(B51:B54)</f>
        <v>26960</v>
      </c>
      <c r="C55" s="22">
        <f aca="true" t="shared" si="14" ref="C55:J55">SUM(C51:C54)</f>
        <v>11870</v>
      </c>
      <c r="D55" s="22">
        <f t="shared" si="14"/>
        <v>15090</v>
      </c>
      <c r="E55" s="22">
        <f t="shared" si="14"/>
        <v>0</v>
      </c>
      <c r="F55" s="22">
        <f t="shared" si="14"/>
        <v>0</v>
      </c>
      <c r="G55" s="22">
        <f t="shared" si="14"/>
        <v>0</v>
      </c>
      <c r="H55" s="22">
        <f t="shared" si="14"/>
        <v>26960</v>
      </c>
      <c r="I55" s="22">
        <f t="shared" si="14"/>
        <v>11870</v>
      </c>
      <c r="J55" s="23">
        <f t="shared" si="14"/>
        <v>15090</v>
      </c>
      <c r="K55" s="6"/>
      <c r="L55" s="2"/>
      <c r="M55" s="2"/>
      <c r="N55" s="2"/>
      <c r="O55" s="2"/>
      <c r="P55" s="2"/>
      <c r="Q55" s="2"/>
    </row>
    <row r="56" spans="1:17" s="38" customFormat="1" ht="12.75">
      <c r="A56" s="21" t="s">
        <v>38</v>
      </c>
      <c r="B56" s="18"/>
      <c r="C56" s="39"/>
      <c r="D56" s="40"/>
      <c r="E56" s="41"/>
      <c r="F56" s="39"/>
      <c r="G56" s="40"/>
      <c r="H56" s="42"/>
      <c r="I56" s="40"/>
      <c r="J56" s="43"/>
      <c r="K56" s="6"/>
      <c r="L56" s="2"/>
      <c r="M56" s="2"/>
      <c r="N56" s="2"/>
      <c r="O56" s="2"/>
      <c r="P56" s="2"/>
      <c r="Q56" s="2"/>
    </row>
    <row r="57" spans="1:17" s="38" customFormat="1" ht="12.75">
      <c r="A57" s="19" t="s">
        <v>39</v>
      </c>
      <c r="B57" s="18">
        <v>889</v>
      </c>
      <c r="C57" s="39"/>
      <c r="D57" s="40">
        <f>B57-C57</f>
        <v>889</v>
      </c>
      <c r="E57" s="41"/>
      <c r="F57" s="39"/>
      <c r="G57" s="40">
        <f>E57-F57</f>
        <v>0</v>
      </c>
      <c r="H57" s="42">
        <f aca="true" t="shared" si="15" ref="H57:J59">B57+E57</f>
        <v>889</v>
      </c>
      <c r="I57" s="40">
        <f t="shared" si="15"/>
        <v>0</v>
      </c>
      <c r="J57" s="43">
        <f t="shared" si="15"/>
        <v>889</v>
      </c>
      <c r="K57" s="6"/>
      <c r="L57" s="2"/>
      <c r="M57" s="2"/>
      <c r="N57" s="2"/>
      <c r="O57" s="2"/>
      <c r="P57" s="2"/>
      <c r="Q57" s="2"/>
    </row>
    <row r="58" spans="1:17" s="38" customFormat="1" ht="12.75">
      <c r="A58" s="19" t="s">
        <v>40</v>
      </c>
      <c r="B58" s="18">
        <v>7632</v>
      </c>
      <c r="C58" s="39"/>
      <c r="D58" s="40">
        <f>B58-C58</f>
        <v>7632</v>
      </c>
      <c r="E58" s="41"/>
      <c r="F58" s="39"/>
      <c r="G58" s="40">
        <f>E58-F58</f>
        <v>0</v>
      </c>
      <c r="H58" s="42">
        <f t="shared" si="15"/>
        <v>7632</v>
      </c>
      <c r="I58" s="40">
        <f t="shared" si="15"/>
        <v>0</v>
      </c>
      <c r="J58" s="43">
        <f t="shared" si="15"/>
        <v>7632</v>
      </c>
      <c r="K58" s="6"/>
      <c r="L58" s="2"/>
      <c r="M58" s="2"/>
      <c r="N58" s="2"/>
      <c r="O58" s="2"/>
      <c r="P58" s="2"/>
      <c r="Q58" s="2"/>
    </row>
    <row r="59" spans="1:17" s="38" customFormat="1" ht="12.75">
      <c r="A59" s="21" t="s">
        <v>102</v>
      </c>
      <c r="B59" s="18">
        <v>386</v>
      </c>
      <c r="C59" s="50"/>
      <c r="D59" s="40">
        <f>B59-C59</f>
        <v>386</v>
      </c>
      <c r="E59" s="49"/>
      <c r="F59" s="50"/>
      <c r="G59" s="40">
        <f>E59-F59</f>
        <v>0</v>
      </c>
      <c r="H59" s="42">
        <f t="shared" si="15"/>
        <v>386</v>
      </c>
      <c r="I59" s="40">
        <f t="shared" si="15"/>
        <v>0</v>
      </c>
      <c r="J59" s="43">
        <f t="shared" si="15"/>
        <v>386</v>
      </c>
      <c r="K59" s="6"/>
      <c r="L59" s="2"/>
      <c r="M59" s="2"/>
      <c r="N59" s="2"/>
      <c r="O59" s="2"/>
      <c r="P59" s="2"/>
      <c r="Q59" s="2"/>
    </row>
    <row r="60" spans="1:17" s="38" customFormat="1" ht="12.75">
      <c r="A60" s="21" t="s">
        <v>41</v>
      </c>
      <c r="B60" s="22">
        <f>SUM(B57:B59)</f>
        <v>8907</v>
      </c>
      <c r="C60" s="22">
        <f aca="true" t="shared" si="16" ref="C60:J60">SUM(C57:C59)</f>
        <v>0</v>
      </c>
      <c r="D60" s="22">
        <f t="shared" si="16"/>
        <v>8907</v>
      </c>
      <c r="E60" s="22">
        <f t="shared" si="16"/>
        <v>0</v>
      </c>
      <c r="F60" s="22">
        <f t="shared" si="16"/>
        <v>0</v>
      </c>
      <c r="G60" s="22">
        <f t="shared" si="16"/>
        <v>0</v>
      </c>
      <c r="H60" s="22">
        <f t="shared" si="16"/>
        <v>8907</v>
      </c>
      <c r="I60" s="22">
        <f t="shared" si="16"/>
        <v>0</v>
      </c>
      <c r="J60" s="23">
        <f t="shared" si="16"/>
        <v>8907</v>
      </c>
      <c r="K60" s="6"/>
      <c r="L60" s="2"/>
      <c r="M60" s="2"/>
      <c r="N60" s="2"/>
      <c r="O60" s="2"/>
      <c r="P60" s="2"/>
      <c r="Q60" s="2"/>
    </row>
    <row r="61" spans="1:17" s="38" customFormat="1" ht="12.75">
      <c r="A61" s="21" t="s">
        <v>42</v>
      </c>
      <c r="B61" s="22">
        <f>B55+B60</f>
        <v>35867</v>
      </c>
      <c r="C61" s="22">
        <f aca="true" t="shared" si="17" ref="C61:J61">C55+C60</f>
        <v>11870</v>
      </c>
      <c r="D61" s="22">
        <f t="shared" si="17"/>
        <v>23997</v>
      </c>
      <c r="E61" s="22">
        <f t="shared" si="17"/>
        <v>0</v>
      </c>
      <c r="F61" s="22">
        <f t="shared" si="17"/>
        <v>0</v>
      </c>
      <c r="G61" s="22">
        <f t="shared" si="17"/>
        <v>0</v>
      </c>
      <c r="H61" s="22">
        <f t="shared" si="17"/>
        <v>35867</v>
      </c>
      <c r="I61" s="22">
        <f t="shared" si="17"/>
        <v>11870</v>
      </c>
      <c r="J61" s="23">
        <f t="shared" si="17"/>
        <v>23997</v>
      </c>
      <c r="K61" s="6"/>
      <c r="L61" s="2"/>
      <c r="M61" s="2"/>
      <c r="N61" s="2"/>
      <c r="O61" s="2"/>
      <c r="P61" s="2"/>
      <c r="Q61" s="2"/>
    </row>
    <row r="62" spans="1:17" s="38" customFormat="1" ht="12.75">
      <c r="A62" s="19" t="s">
        <v>103</v>
      </c>
      <c r="B62" s="18"/>
      <c r="C62" s="39"/>
      <c r="D62" s="40"/>
      <c r="E62" s="41"/>
      <c r="F62" s="39"/>
      <c r="G62" s="40"/>
      <c r="H62" s="42"/>
      <c r="I62" s="40"/>
      <c r="J62" s="43"/>
      <c r="K62" s="6"/>
      <c r="L62" s="2"/>
      <c r="M62" s="2"/>
      <c r="N62" s="2"/>
      <c r="O62" s="2"/>
      <c r="P62" s="2"/>
      <c r="Q62" s="2"/>
    </row>
    <row r="63" spans="1:17" s="38" customFormat="1" ht="12.75">
      <c r="A63" s="19" t="s">
        <v>43</v>
      </c>
      <c r="B63" s="18">
        <v>620580</v>
      </c>
      <c r="C63" s="39">
        <v>34123</v>
      </c>
      <c r="D63" s="40">
        <f>B63-C63</f>
        <v>586457</v>
      </c>
      <c r="E63" s="41"/>
      <c r="F63" s="39"/>
      <c r="G63" s="40">
        <f>E63-F63</f>
        <v>0</v>
      </c>
      <c r="H63" s="42">
        <f aca="true" t="shared" si="18" ref="H63:J67">B63+E63</f>
        <v>620580</v>
      </c>
      <c r="I63" s="40">
        <f t="shared" si="18"/>
        <v>34123</v>
      </c>
      <c r="J63" s="43">
        <f t="shared" si="18"/>
        <v>586457</v>
      </c>
      <c r="K63" s="6"/>
      <c r="L63" s="2"/>
      <c r="M63" s="2"/>
      <c r="N63" s="2"/>
      <c r="O63" s="2"/>
      <c r="P63" s="2"/>
      <c r="Q63" s="2"/>
    </row>
    <row r="64" spans="1:17" s="38" customFormat="1" ht="12.75">
      <c r="A64" s="19" t="s">
        <v>44</v>
      </c>
      <c r="B64" s="18">
        <v>3431</v>
      </c>
      <c r="C64" s="39">
        <v>3431</v>
      </c>
      <c r="D64" s="40">
        <f>B64-C64</f>
        <v>0</v>
      </c>
      <c r="E64" s="41"/>
      <c r="F64" s="39"/>
      <c r="G64" s="40">
        <f>E64-F64</f>
        <v>0</v>
      </c>
      <c r="H64" s="42">
        <f t="shared" si="18"/>
        <v>3431</v>
      </c>
      <c r="I64" s="40">
        <f t="shared" si="18"/>
        <v>3431</v>
      </c>
      <c r="J64" s="43">
        <f t="shared" si="18"/>
        <v>0</v>
      </c>
      <c r="K64" s="6"/>
      <c r="L64" s="2"/>
      <c r="M64" s="2"/>
      <c r="N64" s="2"/>
      <c r="O64" s="2"/>
      <c r="P64" s="2"/>
      <c r="Q64" s="2"/>
    </row>
    <row r="65" spans="1:17" s="38" customFormat="1" ht="12.75">
      <c r="A65" s="21" t="s">
        <v>104</v>
      </c>
      <c r="B65" s="18">
        <v>33619</v>
      </c>
      <c r="C65" s="39">
        <v>33619</v>
      </c>
      <c r="D65" s="40">
        <f>B65-C65</f>
        <v>0</v>
      </c>
      <c r="E65" s="49"/>
      <c r="F65" s="50"/>
      <c r="G65" s="40">
        <f>E65-F65</f>
        <v>0</v>
      </c>
      <c r="H65" s="42">
        <f t="shared" si="18"/>
        <v>33619</v>
      </c>
      <c r="I65" s="40">
        <f t="shared" si="18"/>
        <v>33619</v>
      </c>
      <c r="J65" s="43">
        <f t="shared" si="18"/>
        <v>0</v>
      </c>
      <c r="K65" s="6"/>
      <c r="L65" s="2"/>
      <c r="M65" s="2"/>
      <c r="N65" s="2"/>
      <c r="O65" s="2"/>
      <c r="P65" s="2"/>
      <c r="Q65" s="2"/>
    </row>
    <row r="66" spans="1:17" s="38" customFormat="1" ht="12.75">
      <c r="A66" s="19" t="s">
        <v>85</v>
      </c>
      <c r="B66" s="18">
        <v>1821</v>
      </c>
      <c r="C66" s="39">
        <v>1544</v>
      </c>
      <c r="D66" s="40">
        <f>B66-C66</f>
        <v>277</v>
      </c>
      <c r="E66" s="41"/>
      <c r="F66" s="39"/>
      <c r="G66" s="40">
        <f>E66-F66</f>
        <v>0</v>
      </c>
      <c r="H66" s="42">
        <f t="shared" si="18"/>
        <v>1821</v>
      </c>
      <c r="I66" s="40">
        <f t="shared" si="18"/>
        <v>1544</v>
      </c>
      <c r="J66" s="43">
        <f t="shared" si="18"/>
        <v>277</v>
      </c>
      <c r="K66" s="6"/>
      <c r="L66" s="2"/>
      <c r="M66" s="2"/>
      <c r="N66" s="2"/>
      <c r="O66" s="2"/>
      <c r="P66" s="2"/>
      <c r="Q66" s="2"/>
    </row>
    <row r="67" spans="1:35" s="58" customFormat="1" ht="12.75">
      <c r="A67" s="53" t="s">
        <v>105</v>
      </c>
      <c r="B67" s="54">
        <v>1170</v>
      </c>
      <c r="C67" s="55">
        <v>1170</v>
      </c>
      <c r="D67" s="40">
        <f>B67-C67</f>
        <v>0</v>
      </c>
      <c r="E67" s="56"/>
      <c r="F67" s="55"/>
      <c r="G67" s="40">
        <f>E67-F67</f>
        <v>0</v>
      </c>
      <c r="H67" s="42">
        <f t="shared" si="18"/>
        <v>1170</v>
      </c>
      <c r="I67" s="40">
        <f t="shared" si="18"/>
        <v>1170</v>
      </c>
      <c r="J67" s="43">
        <f t="shared" si="18"/>
        <v>0</v>
      </c>
      <c r="K67" s="26"/>
      <c r="L67" s="27"/>
      <c r="M67" s="27"/>
      <c r="N67" s="27"/>
      <c r="O67" s="27"/>
      <c r="P67" s="27"/>
      <c r="Q67" s="2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s="61" customFormat="1" ht="12.75" thickBot="1">
      <c r="A68" s="88" t="s">
        <v>37</v>
      </c>
      <c r="B68" s="89">
        <f>SUM(B63:B67)</f>
        <v>660621</v>
      </c>
      <c r="C68" s="89">
        <f>SUM(C63:C67)</f>
        <v>73887</v>
      </c>
      <c r="D68" s="89">
        <f aca="true" t="shared" si="19" ref="D68:J68">SUM(D63:D67)</f>
        <v>586734</v>
      </c>
      <c r="E68" s="89">
        <f t="shared" si="19"/>
        <v>0</v>
      </c>
      <c r="F68" s="89">
        <f t="shared" si="19"/>
        <v>0</v>
      </c>
      <c r="G68" s="89">
        <f t="shared" si="19"/>
        <v>0</v>
      </c>
      <c r="H68" s="89">
        <f t="shared" si="19"/>
        <v>660621</v>
      </c>
      <c r="I68" s="90">
        <f t="shared" si="19"/>
        <v>73887</v>
      </c>
      <c r="J68" s="91">
        <f t="shared" si="19"/>
        <v>586734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17" s="62" customFormat="1" ht="12.75">
      <c r="A69" s="66" t="s">
        <v>45</v>
      </c>
      <c r="B69" s="72"/>
      <c r="C69" s="72"/>
      <c r="D69" s="72"/>
      <c r="E69" s="72"/>
      <c r="F69" s="72"/>
      <c r="G69" s="72"/>
      <c r="H69" s="72"/>
      <c r="I69" s="72"/>
      <c r="J69" s="73"/>
      <c r="K69" s="31"/>
      <c r="L69" s="32"/>
      <c r="M69" s="32"/>
      <c r="N69" s="32"/>
      <c r="O69" s="32"/>
      <c r="P69" s="32"/>
      <c r="Q69" s="32"/>
    </row>
    <row r="70" spans="1:17" s="70" customFormat="1" ht="12">
      <c r="A70" s="66" t="s">
        <v>46</v>
      </c>
      <c r="B70" s="67"/>
      <c r="C70" s="67"/>
      <c r="D70" s="67"/>
      <c r="E70" s="67"/>
      <c r="F70" s="67"/>
      <c r="G70" s="67"/>
      <c r="H70" s="67"/>
      <c r="I70" s="67"/>
      <c r="J70" s="68"/>
      <c r="K70" s="69"/>
      <c r="L70" s="3"/>
      <c r="M70" s="3"/>
      <c r="N70" s="3"/>
      <c r="O70" s="3"/>
      <c r="P70" s="3"/>
      <c r="Q70" s="3"/>
    </row>
    <row r="71" spans="1:17" s="70" customFormat="1" ht="12">
      <c r="A71" s="71" t="s">
        <v>51</v>
      </c>
      <c r="B71" s="72"/>
      <c r="C71" s="72"/>
      <c r="D71" s="72"/>
      <c r="E71" s="72"/>
      <c r="F71" s="72"/>
      <c r="G71" s="72"/>
      <c r="H71" s="72"/>
      <c r="I71" s="72"/>
      <c r="J71" s="73"/>
      <c r="K71" s="69"/>
      <c r="L71" s="3"/>
      <c r="M71" s="3"/>
      <c r="N71" s="3"/>
      <c r="O71" s="3"/>
      <c r="P71" s="3"/>
      <c r="Q71" s="3"/>
    </row>
    <row r="72" spans="1:17" s="70" customFormat="1" ht="12">
      <c r="A72" s="71" t="s">
        <v>47</v>
      </c>
      <c r="B72" s="72">
        <v>398</v>
      </c>
      <c r="C72" s="72"/>
      <c r="D72" s="72">
        <f>B72-C72</f>
        <v>398</v>
      </c>
      <c r="E72" s="72"/>
      <c r="F72" s="72"/>
      <c r="G72" s="72">
        <f>E72-F72</f>
        <v>0</v>
      </c>
      <c r="H72" s="72">
        <f aca="true" t="shared" si="20" ref="H72:J74">B72+E72</f>
        <v>398</v>
      </c>
      <c r="I72" s="72">
        <f t="shared" si="20"/>
        <v>0</v>
      </c>
      <c r="J72" s="73">
        <f t="shared" si="20"/>
        <v>398</v>
      </c>
      <c r="K72" s="69"/>
      <c r="L72" s="3"/>
      <c r="M72" s="3"/>
      <c r="N72" s="3"/>
      <c r="O72" s="3"/>
      <c r="P72" s="3"/>
      <c r="Q72" s="3"/>
    </row>
    <row r="73" spans="1:17" s="70" customFormat="1" ht="12">
      <c r="A73" s="71" t="s">
        <v>48</v>
      </c>
      <c r="B73" s="72">
        <v>25</v>
      </c>
      <c r="C73" s="72"/>
      <c r="D73" s="72">
        <f>B73-C73</f>
        <v>25</v>
      </c>
      <c r="E73" s="72"/>
      <c r="F73" s="72"/>
      <c r="G73" s="72">
        <f>E73-F73</f>
        <v>0</v>
      </c>
      <c r="H73" s="72">
        <f t="shared" si="20"/>
        <v>25</v>
      </c>
      <c r="I73" s="72">
        <f t="shared" si="20"/>
        <v>0</v>
      </c>
      <c r="J73" s="73">
        <f t="shared" si="20"/>
        <v>25</v>
      </c>
      <c r="K73" s="69"/>
      <c r="L73" s="3"/>
      <c r="M73" s="3"/>
      <c r="N73" s="3"/>
      <c r="O73" s="3"/>
      <c r="P73" s="3"/>
      <c r="Q73" s="3"/>
    </row>
    <row r="74" spans="1:17" s="70" customFormat="1" ht="12">
      <c r="A74" s="71" t="s">
        <v>49</v>
      </c>
      <c r="B74" s="72">
        <v>293</v>
      </c>
      <c r="C74" s="72"/>
      <c r="D74" s="72">
        <f>B74-C74</f>
        <v>293</v>
      </c>
      <c r="E74" s="72"/>
      <c r="F74" s="72"/>
      <c r="G74" s="72">
        <f>E74-F74</f>
        <v>0</v>
      </c>
      <c r="H74" s="72">
        <f t="shared" si="20"/>
        <v>293</v>
      </c>
      <c r="I74" s="72">
        <f t="shared" si="20"/>
        <v>0</v>
      </c>
      <c r="J74" s="73">
        <f t="shared" si="20"/>
        <v>293</v>
      </c>
      <c r="K74" s="69"/>
      <c r="L74" s="3"/>
      <c r="M74" s="3"/>
      <c r="N74" s="3"/>
      <c r="O74" s="3"/>
      <c r="P74" s="3"/>
      <c r="Q74" s="3"/>
    </row>
    <row r="75" spans="1:17" s="70" customFormat="1" ht="12.75" thickBot="1">
      <c r="A75" s="78" t="s">
        <v>106</v>
      </c>
      <c r="B75" s="59">
        <f>SUM(B72:B74)</f>
        <v>716</v>
      </c>
      <c r="C75" s="59">
        <f aca="true" t="shared" si="21" ref="C75:J75">SUM(C72:C74)</f>
        <v>0</v>
      </c>
      <c r="D75" s="59">
        <f t="shared" si="21"/>
        <v>716</v>
      </c>
      <c r="E75" s="59">
        <f t="shared" si="21"/>
        <v>0</v>
      </c>
      <c r="F75" s="59">
        <f t="shared" si="21"/>
        <v>0</v>
      </c>
      <c r="G75" s="59">
        <f t="shared" si="21"/>
        <v>0</v>
      </c>
      <c r="H75" s="59">
        <f t="shared" si="21"/>
        <v>716</v>
      </c>
      <c r="I75" s="59">
        <f t="shared" si="21"/>
        <v>0</v>
      </c>
      <c r="J75" s="60">
        <f t="shared" si="21"/>
        <v>716</v>
      </c>
      <c r="K75" s="69"/>
      <c r="L75" s="3"/>
      <c r="M75" s="3"/>
      <c r="N75" s="3"/>
      <c r="O75" s="3"/>
      <c r="P75" s="3"/>
      <c r="Q75" s="3"/>
    </row>
    <row r="76" spans="1:17" s="70" customFormat="1" ht="12">
      <c r="A76" s="64" t="s">
        <v>50</v>
      </c>
      <c r="B76" s="79"/>
      <c r="C76" s="79"/>
      <c r="D76" s="65">
        <f aca="true" t="shared" si="22" ref="D76:D90">B76-C76</f>
        <v>0</v>
      </c>
      <c r="E76" s="79"/>
      <c r="F76" s="79"/>
      <c r="G76" s="65">
        <f aca="true" t="shared" si="23" ref="G76:G90">E76-F76</f>
        <v>0</v>
      </c>
      <c r="H76" s="65"/>
      <c r="I76" s="65"/>
      <c r="J76" s="63"/>
      <c r="K76" s="69"/>
      <c r="L76" s="3"/>
      <c r="M76" s="3"/>
      <c r="N76" s="3"/>
      <c r="O76" s="3"/>
      <c r="P76" s="3"/>
      <c r="Q76" s="3"/>
    </row>
    <row r="77" spans="1:17" s="70" customFormat="1" ht="12">
      <c r="A77" s="71" t="s">
        <v>53</v>
      </c>
      <c r="B77" s="72">
        <v>1913</v>
      </c>
      <c r="C77" s="72">
        <v>331</v>
      </c>
      <c r="D77" s="72">
        <f t="shared" si="22"/>
        <v>1582</v>
      </c>
      <c r="E77" s="72"/>
      <c r="F77" s="72"/>
      <c r="G77" s="72">
        <f t="shared" si="23"/>
        <v>0</v>
      </c>
      <c r="H77" s="72">
        <f aca="true" t="shared" si="24" ref="H77:H90">B77+E77</f>
        <v>1913</v>
      </c>
      <c r="I77" s="72">
        <f aca="true" t="shared" si="25" ref="I77:I90">C77+F77</f>
        <v>331</v>
      </c>
      <c r="J77" s="73">
        <f aca="true" t="shared" si="26" ref="J77:J90">D77+G77</f>
        <v>1582</v>
      </c>
      <c r="K77" s="69"/>
      <c r="L77" s="3"/>
      <c r="M77" s="3"/>
      <c r="N77" s="3"/>
      <c r="O77" s="3"/>
      <c r="P77" s="3"/>
      <c r="Q77" s="3"/>
    </row>
    <row r="78" spans="1:17" s="70" customFormat="1" ht="12">
      <c r="A78" s="71" t="s">
        <v>52</v>
      </c>
      <c r="B78" s="72">
        <v>766</v>
      </c>
      <c r="C78" s="72">
        <v>766</v>
      </c>
      <c r="D78" s="72">
        <f t="shared" si="22"/>
        <v>0</v>
      </c>
      <c r="E78" s="72"/>
      <c r="F78" s="72"/>
      <c r="G78" s="72">
        <f t="shared" si="23"/>
        <v>0</v>
      </c>
      <c r="H78" s="72">
        <f t="shared" si="24"/>
        <v>766</v>
      </c>
      <c r="I78" s="72">
        <f t="shared" si="25"/>
        <v>766</v>
      </c>
      <c r="J78" s="73">
        <f t="shared" si="26"/>
        <v>0</v>
      </c>
      <c r="K78" s="69"/>
      <c r="L78" s="3"/>
      <c r="M78" s="3"/>
      <c r="N78" s="3"/>
      <c r="O78" s="3"/>
      <c r="P78" s="3"/>
      <c r="Q78" s="3"/>
    </row>
    <row r="79" spans="1:17" s="70" customFormat="1" ht="12">
      <c r="A79" s="71" t="s">
        <v>54</v>
      </c>
      <c r="B79" s="72">
        <v>251</v>
      </c>
      <c r="C79" s="72"/>
      <c r="D79" s="72">
        <f t="shared" si="22"/>
        <v>251</v>
      </c>
      <c r="E79" s="72"/>
      <c r="F79" s="72"/>
      <c r="G79" s="72">
        <f t="shared" si="23"/>
        <v>0</v>
      </c>
      <c r="H79" s="72">
        <f t="shared" si="24"/>
        <v>251</v>
      </c>
      <c r="I79" s="72">
        <f t="shared" si="25"/>
        <v>0</v>
      </c>
      <c r="J79" s="73">
        <f t="shared" si="26"/>
        <v>251</v>
      </c>
      <c r="K79" s="69"/>
      <c r="L79" s="3"/>
      <c r="M79" s="3"/>
      <c r="N79" s="3"/>
      <c r="O79" s="3"/>
      <c r="P79" s="3"/>
      <c r="Q79" s="3"/>
    </row>
    <row r="80" spans="1:17" s="70" customFormat="1" ht="12">
      <c r="A80" s="71" t="s">
        <v>55</v>
      </c>
      <c r="B80" s="72">
        <v>345</v>
      </c>
      <c r="C80" s="72"/>
      <c r="D80" s="72">
        <f t="shared" si="22"/>
        <v>345</v>
      </c>
      <c r="E80" s="72"/>
      <c r="F80" s="72"/>
      <c r="G80" s="72">
        <f t="shared" si="23"/>
        <v>0</v>
      </c>
      <c r="H80" s="72">
        <f t="shared" si="24"/>
        <v>345</v>
      </c>
      <c r="I80" s="72">
        <f t="shared" si="25"/>
        <v>0</v>
      </c>
      <c r="J80" s="73">
        <f t="shared" si="26"/>
        <v>345</v>
      </c>
      <c r="K80" s="69"/>
      <c r="L80" s="3"/>
      <c r="M80" s="3"/>
      <c r="N80" s="3"/>
      <c r="O80" s="3"/>
      <c r="P80" s="3"/>
      <c r="Q80" s="3"/>
    </row>
    <row r="81" spans="1:17" s="70" customFormat="1" ht="12">
      <c r="A81" s="71" t="s">
        <v>63</v>
      </c>
      <c r="B81" s="72">
        <v>62</v>
      </c>
      <c r="C81" s="72"/>
      <c r="D81" s="72">
        <f t="shared" si="22"/>
        <v>62</v>
      </c>
      <c r="E81" s="72"/>
      <c r="F81" s="72"/>
      <c r="G81" s="72">
        <f t="shared" si="23"/>
        <v>0</v>
      </c>
      <c r="H81" s="72">
        <f t="shared" si="24"/>
        <v>62</v>
      </c>
      <c r="I81" s="72">
        <f t="shared" si="25"/>
        <v>0</v>
      </c>
      <c r="J81" s="73">
        <f t="shared" si="26"/>
        <v>62</v>
      </c>
      <c r="K81" s="69"/>
      <c r="L81" s="3"/>
      <c r="M81" s="3"/>
      <c r="N81" s="3"/>
      <c r="O81" s="3"/>
      <c r="P81" s="3"/>
      <c r="Q81" s="3"/>
    </row>
    <row r="82" spans="1:17" s="70" customFormat="1" ht="12">
      <c r="A82" s="66" t="s">
        <v>56</v>
      </c>
      <c r="B82" s="67">
        <f>SUM(B77:B81)</f>
        <v>3337</v>
      </c>
      <c r="C82" s="67">
        <f aca="true" t="shared" si="27" ref="C82:J82">SUM(C77:C81)</f>
        <v>1097</v>
      </c>
      <c r="D82" s="67">
        <f t="shared" si="27"/>
        <v>2240</v>
      </c>
      <c r="E82" s="67">
        <f t="shared" si="27"/>
        <v>0</v>
      </c>
      <c r="F82" s="67">
        <f t="shared" si="27"/>
        <v>0</v>
      </c>
      <c r="G82" s="67">
        <f t="shared" si="27"/>
        <v>0</v>
      </c>
      <c r="H82" s="67">
        <f t="shared" si="27"/>
        <v>3337</v>
      </c>
      <c r="I82" s="67">
        <f t="shared" si="27"/>
        <v>1097</v>
      </c>
      <c r="J82" s="68">
        <f t="shared" si="27"/>
        <v>2240</v>
      </c>
      <c r="K82" s="69"/>
      <c r="L82" s="3"/>
      <c r="M82" s="3"/>
      <c r="N82" s="3"/>
      <c r="O82" s="3"/>
      <c r="P82" s="3"/>
      <c r="Q82" s="3"/>
    </row>
    <row r="83" spans="1:17" s="38" customFormat="1" ht="12.75">
      <c r="A83" s="66" t="s">
        <v>107</v>
      </c>
      <c r="B83" s="67"/>
      <c r="C83" s="67"/>
      <c r="D83" s="72"/>
      <c r="E83" s="67"/>
      <c r="F83" s="67"/>
      <c r="G83" s="72"/>
      <c r="H83" s="72"/>
      <c r="I83" s="72"/>
      <c r="J83" s="73"/>
      <c r="K83" s="6"/>
      <c r="L83" s="2"/>
      <c r="M83" s="2"/>
      <c r="N83" s="2"/>
      <c r="O83" s="2"/>
      <c r="P83" s="2"/>
      <c r="Q83" s="2"/>
    </row>
    <row r="84" spans="1:17" s="38" customFormat="1" ht="12.75">
      <c r="A84" s="71" t="s">
        <v>64</v>
      </c>
      <c r="B84" s="72">
        <v>17795</v>
      </c>
      <c r="C84" s="72"/>
      <c r="D84" s="72">
        <f t="shared" si="22"/>
        <v>17795</v>
      </c>
      <c r="E84" s="72"/>
      <c r="F84" s="72"/>
      <c r="G84" s="72">
        <f t="shared" si="23"/>
        <v>0</v>
      </c>
      <c r="H84" s="72">
        <f t="shared" si="24"/>
        <v>17795</v>
      </c>
      <c r="I84" s="72">
        <f t="shared" si="25"/>
        <v>0</v>
      </c>
      <c r="J84" s="73">
        <f t="shared" si="26"/>
        <v>17795</v>
      </c>
      <c r="K84" s="6"/>
      <c r="L84" s="2"/>
      <c r="M84" s="2"/>
      <c r="N84" s="2"/>
      <c r="O84" s="2"/>
      <c r="P84" s="2"/>
      <c r="Q84" s="2"/>
    </row>
    <row r="85" spans="1:29" s="38" customFormat="1" ht="12.75">
      <c r="A85" s="66" t="s">
        <v>108</v>
      </c>
      <c r="B85" s="72">
        <v>24634</v>
      </c>
      <c r="C85" s="72">
        <v>16572</v>
      </c>
      <c r="D85" s="72">
        <f t="shared" si="22"/>
        <v>8062</v>
      </c>
      <c r="E85" s="72"/>
      <c r="F85" s="72"/>
      <c r="G85" s="72">
        <f t="shared" si="23"/>
        <v>0</v>
      </c>
      <c r="H85" s="72">
        <f t="shared" si="24"/>
        <v>24634</v>
      </c>
      <c r="I85" s="72">
        <f t="shared" si="25"/>
        <v>16572</v>
      </c>
      <c r="J85" s="73">
        <f t="shared" si="26"/>
        <v>8062</v>
      </c>
      <c r="K85" s="6"/>
      <c r="L85" s="27"/>
      <c r="M85" s="27"/>
      <c r="N85" s="27"/>
      <c r="O85" s="27"/>
      <c r="P85" s="27"/>
      <c r="Q85" s="2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</row>
    <row r="86" spans="1:30" s="38" customFormat="1" ht="12.75">
      <c r="A86" s="66" t="s">
        <v>57</v>
      </c>
      <c r="B86" s="67">
        <f>SUM(B84:B85)</f>
        <v>42429</v>
      </c>
      <c r="C86" s="67">
        <f aca="true" t="shared" si="28" ref="C86:J86">SUM(C84:C85)</f>
        <v>16572</v>
      </c>
      <c r="D86" s="67">
        <f t="shared" si="28"/>
        <v>25857</v>
      </c>
      <c r="E86" s="67">
        <f t="shared" si="28"/>
        <v>0</v>
      </c>
      <c r="F86" s="67">
        <f t="shared" si="28"/>
        <v>0</v>
      </c>
      <c r="G86" s="67">
        <f t="shared" si="28"/>
        <v>0</v>
      </c>
      <c r="H86" s="67">
        <f t="shared" si="28"/>
        <v>42429</v>
      </c>
      <c r="I86" s="67">
        <f t="shared" si="28"/>
        <v>16572</v>
      </c>
      <c r="J86" s="68">
        <f t="shared" si="28"/>
        <v>25857</v>
      </c>
      <c r="K86" s="74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75"/>
    </row>
    <row r="87" spans="1:30" s="38" customFormat="1" ht="12.75">
      <c r="A87" s="66" t="s">
        <v>58</v>
      </c>
      <c r="B87" s="72"/>
      <c r="C87" s="72"/>
      <c r="D87" s="72">
        <f t="shared" si="22"/>
        <v>0</v>
      </c>
      <c r="E87" s="72"/>
      <c r="F87" s="72"/>
      <c r="G87" s="72">
        <f t="shared" si="23"/>
        <v>0</v>
      </c>
      <c r="H87" s="72">
        <f t="shared" si="24"/>
        <v>0</v>
      </c>
      <c r="I87" s="72">
        <f t="shared" si="25"/>
        <v>0</v>
      </c>
      <c r="J87" s="73">
        <f t="shared" si="26"/>
        <v>0</v>
      </c>
      <c r="K87" s="74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75"/>
    </row>
    <row r="88" spans="1:30" s="38" customFormat="1" ht="12.75">
      <c r="A88" s="71" t="s">
        <v>59</v>
      </c>
      <c r="B88" s="72">
        <v>271</v>
      </c>
      <c r="C88" s="72"/>
      <c r="D88" s="72">
        <f t="shared" si="22"/>
        <v>271</v>
      </c>
      <c r="E88" s="72"/>
      <c r="F88" s="72"/>
      <c r="G88" s="72">
        <f t="shared" si="23"/>
        <v>0</v>
      </c>
      <c r="H88" s="72">
        <f t="shared" si="24"/>
        <v>271</v>
      </c>
      <c r="I88" s="72">
        <f t="shared" si="25"/>
        <v>0</v>
      </c>
      <c r="J88" s="73">
        <f t="shared" si="26"/>
        <v>271</v>
      </c>
      <c r="K88" s="74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75"/>
    </row>
    <row r="89" spans="1:30" s="38" customFormat="1" ht="12.75">
      <c r="A89" s="71" t="s">
        <v>60</v>
      </c>
      <c r="B89" s="72">
        <v>4725</v>
      </c>
      <c r="C89" s="72"/>
      <c r="D89" s="72">
        <f t="shared" si="22"/>
        <v>4725</v>
      </c>
      <c r="E89" s="72">
        <v>241</v>
      </c>
      <c r="F89" s="72"/>
      <c r="G89" s="72">
        <f t="shared" si="23"/>
        <v>241</v>
      </c>
      <c r="H89" s="72">
        <f t="shared" si="24"/>
        <v>4966</v>
      </c>
      <c r="I89" s="72">
        <f t="shared" si="25"/>
        <v>0</v>
      </c>
      <c r="J89" s="73">
        <f t="shared" si="26"/>
        <v>4966</v>
      </c>
      <c r="K89" s="74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75"/>
    </row>
    <row r="90" spans="1:30" s="38" customFormat="1" ht="12.75">
      <c r="A90" s="66" t="s">
        <v>61</v>
      </c>
      <c r="B90" s="72">
        <v>2605</v>
      </c>
      <c r="C90" s="72"/>
      <c r="D90" s="72">
        <f t="shared" si="22"/>
        <v>2605</v>
      </c>
      <c r="E90" s="72">
        <v>424</v>
      </c>
      <c r="F90" s="72"/>
      <c r="G90" s="72">
        <f t="shared" si="23"/>
        <v>424</v>
      </c>
      <c r="H90" s="72">
        <f t="shared" si="24"/>
        <v>3029</v>
      </c>
      <c r="I90" s="72">
        <f t="shared" si="25"/>
        <v>0</v>
      </c>
      <c r="J90" s="73">
        <f t="shared" si="26"/>
        <v>3029</v>
      </c>
      <c r="K90" s="74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75"/>
    </row>
    <row r="91" spans="1:30" s="38" customFormat="1" ht="12.75">
      <c r="A91" s="66"/>
      <c r="B91" s="72"/>
      <c r="C91" s="72"/>
      <c r="D91" s="72"/>
      <c r="E91" s="72"/>
      <c r="F91" s="72"/>
      <c r="G91" s="72"/>
      <c r="H91" s="72"/>
      <c r="I91" s="72"/>
      <c r="J91" s="73"/>
      <c r="K91" s="74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75"/>
    </row>
    <row r="92" spans="1:30" s="38" customFormat="1" ht="12.75">
      <c r="A92" s="66" t="s">
        <v>62</v>
      </c>
      <c r="B92" s="67">
        <f>B11+B47+B61+B68+B75+B82+B86+B88+B89+B90</f>
        <v>3031291</v>
      </c>
      <c r="C92" s="67">
        <f>C11+C47+C61+C68+C75+C82+C86+C88+C89+C90</f>
        <v>316119</v>
      </c>
      <c r="D92" s="67">
        <f>D11+D47+D61+D68+D75+D82+D86+D88+D89+D90</f>
        <v>2715172</v>
      </c>
      <c r="E92" s="67">
        <f>E11+E47+E61+E68+E75+E82+E86+E88+E89+E90</f>
        <v>47848</v>
      </c>
      <c r="F92" s="67">
        <f>F11+F47+F61+F68+F75+F82+F86+F88+F89+F90</f>
        <v>19267</v>
      </c>
      <c r="G92" s="67">
        <f>G11+G47+G61+G68+G75+G82+G86+G88+G89+G90</f>
        <v>28581</v>
      </c>
      <c r="H92" s="67">
        <f>H11+H47+H61+H68+H75+H82+H86+H88+H89+H90</f>
        <v>3079139</v>
      </c>
      <c r="I92" s="67">
        <f>I11+I47+I61+I68+I75+I82+I86+I88+I89+I90</f>
        <v>335386</v>
      </c>
      <c r="J92" s="68">
        <f>J11+J47+J61+J68+J75+J82+J86+J88+J89+J90</f>
        <v>2743753</v>
      </c>
      <c r="K92" s="74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75"/>
    </row>
    <row r="93" spans="1:30" s="38" customFormat="1" ht="12.75">
      <c r="A93" s="71"/>
      <c r="B93" s="72"/>
      <c r="C93" s="72"/>
      <c r="D93" s="67"/>
      <c r="E93" s="72"/>
      <c r="F93" s="72"/>
      <c r="G93" s="72"/>
      <c r="H93" s="72"/>
      <c r="I93" s="72"/>
      <c r="J93" s="73"/>
      <c r="K93" s="74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75"/>
    </row>
    <row r="94" spans="1:30" s="4" customFormat="1" ht="12.75">
      <c r="A94" s="76" t="s">
        <v>66</v>
      </c>
      <c r="B94" s="72"/>
      <c r="C94" s="72"/>
      <c r="D94" s="67"/>
      <c r="E94" s="72"/>
      <c r="F94" s="72"/>
      <c r="G94" s="72">
        <f>E94-F94</f>
        <v>0</v>
      </c>
      <c r="H94" s="72">
        <f aca="true" t="shared" si="29" ref="H94:J96">B94+E94</f>
        <v>0</v>
      </c>
      <c r="I94" s="72">
        <f t="shared" si="29"/>
        <v>0</v>
      </c>
      <c r="J94" s="73">
        <f t="shared" si="29"/>
        <v>0</v>
      </c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29" s="4" customFormat="1" ht="12.75">
      <c r="A95" s="71" t="s">
        <v>67</v>
      </c>
      <c r="B95" s="72">
        <v>110236</v>
      </c>
      <c r="C95" s="72"/>
      <c r="D95" s="72">
        <f>B95-C95</f>
        <v>110236</v>
      </c>
      <c r="E95" s="72">
        <v>13560</v>
      </c>
      <c r="F95" s="72"/>
      <c r="G95" s="72">
        <f>E95-F95</f>
        <v>13560</v>
      </c>
      <c r="H95" s="72">
        <f t="shared" si="29"/>
        <v>123796</v>
      </c>
      <c r="I95" s="72">
        <f t="shared" si="29"/>
        <v>0</v>
      </c>
      <c r="J95" s="73">
        <f t="shared" si="29"/>
        <v>123796</v>
      </c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6" spans="1:29" s="4" customFormat="1" ht="12.75">
      <c r="A96" s="71" t="s">
        <v>68</v>
      </c>
      <c r="B96" s="72">
        <v>2503443</v>
      </c>
      <c r="C96" s="72"/>
      <c r="D96" s="72">
        <f>B96-C96</f>
        <v>2503443</v>
      </c>
      <c r="E96" s="72">
        <v>14356</v>
      </c>
      <c r="F96" s="72"/>
      <c r="G96" s="72">
        <f>E96-F96</f>
        <v>14356</v>
      </c>
      <c r="H96" s="72">
        <f t="shared" si="29"/>
        <v>2517799</v>
      </c>
      <c r="I96" s="72">
        <f t="shared" si="29"/>
        <v>0</v>
      </c>
      <c r="J96" s="73">
        <f t="shared" si="29"/>
        <v>2517799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</row>
    <row r="97" spans="1:29" s="4" customFormat="1" ht="12.75">
      <c r="A97" s="71" t="s">
        <v>86</v>
      </c>
      <c r="B97" s="72">
        <v>-3694</v>
      </c>
      <c r="C97" s="72"/>
      <c r="D97" s="72">
        <f>B97-C97</f>
        <v>-3694</v>
      </c>
      <c r="E97" s="72">
        <v>583</v>
      </c>
      <c r="F97" s="72"/>
      <c r="G97" s="72">
        <f>E97-F97</f>
        <v>583</v>
      </c>
      <c r="H97" s="72">
        <f>B97+E97</f>
        <v>-3111</v>
      </c>
      <c r="I97" s="72"/>
      <c r="J97" s="73">
        <f>D97+G97</f>
        <v>-3111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spans="1:29" s="4" customFormat="1" ht="12.75">
      <c r="A98" s="66" t="s">
        <v>69</v>
      </c>
      <c r="B98" s="67">
        <f>SUM(B95:B97)</f>
        <v>2609985</v>
      </c>
      <c r="C98" s="67">
        <f aca="true" t="shared" si="30" ref="C98:J98">SUM(C95:C97)</f>
        <v>0</v>
      </c>
      <c r="D98" s="67">
        <f t="shared" si="30"/>
        <v>2609985</v>
      </c>
      <c r="E98" s="67">
        <f t="shared" si="30"/>
        <v>28499</v>
      </c>
      <c r="F98" s="67">
        <f t="shared" si="30"/>
        <v>0</v>
      </c>
      <c r="G98" s="67">
        <f t="shared" si="30"/>
        <v>28499</v>
      </c>
      <c r="H98" s="67">
        <f t="shared" si="30"/>
        <v>2638484</v>
      </c>
      <c r="I98" s="67">
        <f t="shared" si="30"/>
        <v>0</v>
      </c>
      <c r="J98" s="68">
        <f t="shared" si="30"/>
        <v>2638484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spans="1:29" s="4" customFormat="1" ht="12.75">
      <c r="A99" s="66" t="s">
        <v>70</v>
      </c>
      <c r="B99" s="72"/>
      <c r="C99" s="72"/>
      <c r="D99" s="72"/>
      <c r="E99" s="72"/>
      <c r="F99" s="72"/>
      <c r="G99" s="72"/>
      <c r="H99" s="72"/>
      <c r="I99" s="72"/>
      <c r="J99" s="73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</row>
    <row r="100" spans="1:29" s="4" customFormat="1" ht="12.75">
      <c r="A100" s="71" t="s">
        <v>71</v>
      </c>
      <c r="B100" s="67">
        <v>59467</v>
      </c>
      <c r="C100" s="77"/>
      <c r="D100" s="67">
        <f aca="true" t="shared" si="31" ref="D100:D107">B100-C100</f>
        <v>59467</v>
      </c>
      <c r="E100" s="77"/>
      <c r="F100" s="77"/>
      <c r="G100" s="67">
        <f aca="true" t="shared" si="32" ref="G100:G106">E100-F100</f>
        <v>0</v>
      </c>
      <c r="H100" s="67">
        <f aca="true" t="shared" si="33" ref="H100:J101">B100+E100</f>
        <v>59467</v>
      </c>
      <c r="I100" s="67">
        <f t="shared" si="33"/>
        <v>0</v>
      </c>
      <c r="J100" s="68">
        <f t="shared" si="33"/>
        <v>59467</v>
      </c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</row>
    <row r="101" spans="1:29" s="4" customFormat="1" ht="12.75">
      <c r="A101" s="66" t="s">
        <v>109</v>
      </c>
      <c r="B101" s="67"/>
      <c r="C101" s="67"/>
      <c r="D101" s="72">
        <f t="shared" si="31"/>
        <v>0</v>
      </c>
      <c r="E101" s="67"/>
      <c r="F101" s="72"/>
      <c r="G101" s="72">
        <f t="shared" si="32"/>
        <v>0</v>
      </c>
      <c r="H101" s="72">
        <f t="shared" si="33"/>
        <v>0</v>
      </c>
      <c r="I101" s="72">
        <f t="shared" si="33"/>
        <v>0</v>
      </c>
      <c r="J101" s="73">
        <f t="shared" si="33"/>
        <v>0</v>
      </c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</row>
    <row r="102" spans="1:29" s="4" customFormat="1" ht="12.75">
      <c r="A102" s="71" t="s">
        <v>72</v>
      </c>
      <c r="B102" s="72">
        <v>1873</v>
      </c>
      <c r="C102" s="72"/>
      <c r="D102" s="72">
        <f t="shared" si="31"/>
        <v>1873</v>
      </c>
      <c r="E102" s="72"/>
      <c r="F102" s="72"/>
      <c r="G102" s="72">
        <f t="shared" si="32"/>
        <v>0</v>
      </c>
      <c r="H102" s="72">
        <f aca="true" t="shared" si="34" ref="H102:H107">B102+E102</f>
        <v>1873</v>
      </c>
      <c r="I102" s="72">
        <f>C102+F102</f>
        <v>0</v>
      </c>
      <c r="J102" s="73">
        <f aca="true" t="shared" si="35" ref="J102:J107">D102+G102</f>
        <v>1873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</row>
    <row r="103" spans="1:29" s="4" customFormat="1" ht="12.75">
      <c r="A103" s="71" t="s">
        <v>73</v>
      </c>
      <c r="B103" s="72">
        <v>5825</v>
      </c>
      <c r="C103" s="72"/>
      <c r="D103" s="72">
        <f t="shared" si="31"/>
        <v>5825</v>
      </c>
      <c r="E103" s="72"/>
      <c r="F103" s="72"/>
      <c r="G103" s="72">
        <f t="shared" si="32"/>
        <v>0</v>
      </c>
      <c r="H103" s="72">
        <f t="shared" si="34"/>
        <v>5825</v>
      </c>
      <c r="I103" s="72">
        <f>C103+F103</f>
        <v>0</v>
      </c>
      <c r="J103" s="73">
        <f t="shared" si="35"/>
        <v>5825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1:10" s="4" customFormat="1" ht="12.75">
      <c r="A104" s="71" t="s">
        <v>74</v>
      </c>
      <c r="B104" s="72">
        <v>852</v>
      </c>
      <c r="C104" s="72"/>
      <c r="D104" s="72">
        <f t="shared" si="31"/>
        <v>852</v>
      </c>
      <c r="E104" s="72"/>
      <c r="F104" s="72"/>
      <c r="G104" s="72">
        <f t="shared" si="32"/>
        <v>0</v>
      </c>
      <c r="H104" s="72">
        <f t="shared" si="34"/>
        <v>852</v>
      </c>
      <c r="I104" s="72">
        <f>C104+F104</f>
        <v>0</v>
      </c>
      <c r="J104" s="73">
        <f t="shared" si="35"/>
        <v>852</v>
      </c>
    </row>
    <row r="105" spans="1:10" s="4" customFormat="1" ht="12.75">
      <c r="A105" s="71" t="s">
        <v>75</v>
      </c>
      <c r="B105" s="72">
        <v>2</v>
      </c>
      <c r="C105" s="72"/>
      <c r="D105" s="72">
        <f t="shared" si="31"/>
        <v>2</v>
      </c>
      <c r="E105" s="72"/>
      <c r="F105" s="72"/>
      <c r="G105" s="72">
        <f t="shared" si="32"/>
        <v>0</v>
      </c>
      <c r="H105" s="72">
        <f t="shared" si="34"/>
        <v>2</v>
      </c>
      <c r="I105" s="72">
        <f>C105+F105</f>
        <v>0</v>
      </c>
      <c r="J105" s="73">
        <f t="shared" si="35"/>
        <v>2</v>
      </c>
    </row>
    <row r="106" spans="1:10" s="4" customFormat="1" ht="12.75">
      <c r="A106" s="71" t="s">
        <v>76</v>
      </c>
      <c r="B106" s="72">
        <v>540</v>
      </c>
      <c r="C106" s="72"/>
      <c r="D106" s="72">
        <f t="shared" si="31"/>
        <v>540</v>
      </c>
      <c r="E106" s="72"/>
      <c r="F106" s="72"/>
      <c r="G106" s="72">
        <f t="shared" si="32"/>
        <v>0</v>
      </c>
      <c r="H106" s="72">
        <f t="shared" si="34"/>
        <v>540</v>
      </c>
      <c r="I106" s="72">
        <f>C106+F106</f>
        <v>0</v>
      </c>
      <c r="J106" s="73">
        <f t="shared" si="35"/>
        <v>540</v>
      </c>
    </row>
    <row r="107" spans="1:10" s="4" customFormat="1" ht="12.75">
      <c r="A107" s="66" t="s">
        <v>110</v>
      </c>
      <c r="B107" s="72">
        <v>25333</v>
      </c>
      <c r="C107" s="72">
        <f>SUM(C102:C106)</f>
        <v>0</v>
      </c>
      <c r="D107" s="72">
        <f t="shared" si="31"/>
        <v>25333</v>
      </c>
      <c r="E107" s="72">
        <f>SUM(E102:E106)</f>
        <v>0</v>
      </c>
      <c r="F107" s="72">
        <f>SUM(F102:F106)</f>
        <v>0</v>
      </c>
      <c r="G107" s="72">
        <f>SUM(G102:G106)</f>
        <v>0</v>
      </c>
      <c r="H107" s="72">
        <f t="shared" si="34"/>
        <v>25333</v>
      </c>
      <c r="I107" s="72">
        <f>SUM(I102:I106)</f>
        <v>0</v>
      </c>
      <c r="J107" s="73">
        <f t="shared" si="35"/>
        <v>25333</v>
      </c>
    </row>
    <row r="108" spans="1:10" s="4" customFormat="1" ht="12.75">
      <c r="A108" s="66" t="s">
        <v>77</v>
      </c>
      <c r="B108" s="67">
        <f>SUM(B102:B107)</f>
        <v>34425</v>
      </c>
      <c r="C108" s="67">
        <f aca="true" t="shared" si="36" ref="C108:J108">SUM(C102:C107)</f>
        <v>0</v>
      </c>
      <c r="D108" s="67">
        <f t="shared" si="36"/>
        <v>34425</v>
      </c>
      <c r="E108" s="67">
        <f t="shared" si="36"/>
        <v>0</v>
      </c>
      <c r="F108" s="67">
        <f t="shared" si="36"/>
        <v>0</v>
      </c>
      <c r="G108" s="67">
        <f t="shared" si="36"/>
        <v>0</v>
      </c>
      <c r="H108" s="67">
        <f t="shared" si="36"/>
        <v>34425</v>
      </c>
      <c r="I108" s="67">
        <f t="shared" si="36"/>
        <v>0</v>
      </c>
      <c r="J108" s="68">
        <f t="shared" si="36"/>
        <v>34425</v>
      </c>
    </row>
    <row r="109" spans="1:10" s="4" customFormat="1" ht="12.75">
      <c r="A109" s="71"/>
      <c r="B109" s="72"/>
      <c r="C109" s="72"/>
      <c r="D109" s="72">
        <f>B109-C109</f>
        <v>0</v>
      </c>
      <c r="E109" s="72"/>
      <c r="F109" s="72"/>
      <c r="G109" s="72">
        <f>E109-F109</f>
        <v>0</v>
      </c>
      <c r="H109" s="72">
        <f aca="true" t="shared" si="37" ref="H109:J110">B109+E109</f>
        <v>0</v>
      </c>
      <c r="I109" s="72">
        <f t="shared" si="37"/>
        <v>0</v>
      </c>
      <c r="J109" s="73">
        <f t="shared" si="37"/>
        <v>0</v>
      </c>
    </row>
    <row r="110" spans="1:10" s="4" customFormat="1" ht="12.75">
      <c r="A110" s="71" t="s">
        <v>78</v>
      </c>
      <c r="B110" s="67">
        <v>11295</v>
      </c>
      <c r="C110" s="67"/>
      <c r="D110" s="67">
        <f>B110-C110</f>
        <v>11295</v>
      </c>
      <c r="E110" s="67">
        <v>82</v>
      </c>
      <c r="F110" s="67"/>
      <c r="G110" s="67">
        <f>E110-F110</f>
        <v>82</v>
      </c>
      <c r="H110" s="67">
        <f t="shared" si="37"/>
        <v>11377</v>
      </c>
      <c r="I110" s="67">
        <f t="shared" si="37"/>
        <v>0</v>
      </c>
      <c r="J110" s="68">
        <f t="shared" si="37"/>
        <v>11377</v>
      </c>
    </row>
    <row r="111" spans="1:10" s="4" customFormat="1" ht="12.75">
      <c r="A111" s="66"/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s="4" customFormat="1" ht="12.75">
      <c r="A112" s="76" t="s">
        <v>79</v>
      </c>
      <c r="B112" s="67">
        <f aca="true" t="shared" si="38" ref="B112:J112">B98+B100+B108+B110</f>
        <v>2715172</v>
      </c>
      <c r="C112" s="67">
        <f t="shared" si="38"/>
        <v>0</v>
      </c>
      <c r="D112" s="67">
        <f t="shared" si="38"/>
        <v>2715172</v>
      </c>
      <c r="E112" s="67">
        <f t="shared" si="38"/>
        <v>28581</v>
      </c>
      <c r="F112" s="67">
        <f t="shared" si="38"/>
        <v>0</v>
      </c>
      <c r="G112" s="67">
        <f t="shared" si="38"/>
        <v>28581</v>
      </c>
      <c r="H112" s="67">
        <f t="shared" si="38"/>
        <v>2743753</v>
      </c>
      <c r="I112" s="67">
        <f t="shared" si="38"/>
        <v>0</v>
      </c>
      <c r="J112" s="68">
        <f t="shared" si="38"/>
        <v>2743753</v>
      </c>
    </row>
  </sheetData>
  <mergeCells count="4">
    <mergeCell ref="A1:J1"/>
    <mergeCell ref="B2:D2"/>
    <mergeCell ref="E2:G2"/>
    <mergeCell ref="H2:J2"/>
  </mergeCells>
  <printOptions/>
  <pageMargins left="0.7874015748031497" right="0.7874015748031497" top="0.7874015748031497" bottom="0.1968503937007874" header="0.5118110236220472" footer="0.5118110236220472"/>
  <pageSetup cellComments="asDisplayed" horizontalDpi="300" verticalDpi="300" orientation="landscape" paperSize="9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2006-03-31T05:59:13Z</cp:lastPrinted>
  <dcterms:created xsi:type="dcterms:W3CDTF">2003-03-11T15:05:30Z</dcterms:created>
  <dcterms:modified xsi:type="dcterms:W3CDTF">2005-04-01T06:37:40Z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