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<sst xmlns="http://schemas.openxmlformats.org/spreadsheetml/2006/main" count="96" uniqueCount="91">
  <si>
    <t>1.000 Ft-ban</t>
  </si>
  <si>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</si>
  <si>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</si>
  <si>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</si>
  <si>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</si>
  <si>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</si>
  <si>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</si>
  <si>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</si>
  <si>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</si>
  <si>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</si>
  <si>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</si>
  <si>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</si>
  <si>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</si>
  <si>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</si>
  <si>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1 2 8</t>
  </si>
  <si>
    <t>1 2</t>
  </si>
  <si>
    <t>1 5 2</t>
  </si>
  <si>
    <t>Pótelőirányzat összesen</t>
  </si>
  <si>
    <t>Pótelőirányzat</t>
  </si>
  <si>
    <t>Lak.szerz.</t>
  </si>
  <si>
    <t>Hitel</t>
  </si>
  <si>
    <t>törl.</t>
  </si>
  <si>
    <t>Kamat</t>
  </si>
  <si>
    <t>törleszt.</t>
  </si>
  <si>
    <t>Saját ingatlan hasznosítás</t>
  </si>
  <si>
    <t xml:space="preserve">Saját ingatlan hasznosítás összesen </t>
  </si>
  <si>
    <t>Laktanya állapot felmérés</t>
  </si>
  <si>
    <t>Településrendezési terv felülvizsgálat</t>
  </si>
  <si>
    <t>1 2 7</t>
  </si>
  <si>
    <t>Temető  tervezés</t>
  </si>
  <si>
    <t>1 1</t>
  </si>
  <si>
    <t>1 5 3</t>
  </si>
  <si>
    <t>Önk.ig.tev.   fénymásoló, számítógép</t>
  </si>
  <si>
    <t>Város és község rendezés:</t>
  </si>
  <si>
    <t>Lakásszerzési támogatás</t>
  </si>
  <si>
    <t>1 2 10</t>
  </si>
  <si>
    <t>Játszótér felújítás</t>
  </si>
  <si>
    <t>1 2 3</t>
  </si>
  <si>
    <t>Hulladékgazd. Regionális hulladéklerakó</t>
  </si>
  <si>
    <t>1 5 4</t>
  </si>
  <si>
    <t>Gazd. és terüeltfejl: Templom felújítás</t>
  </si>
  <si>
    <t>Város és községrendezés összesen</t>
  </si>
  <si>
    <t>Szennyvíz kezelés</t>
  </si>
  <si>
    <t>1 5 6</t>
  </si>
  <si>
    <t>Önk. int. ellátó:  porszívó</t>
  </si>
  <si>
    <t>Hitel törlesztés</t>
  </si>
  <si>
    <t>2 4</t>
  </si>
  <si>
    <t>3 1</t>
  </si>
  <si>
    <t>4 3</t>
  </si>
  <si>
    <t xml:space="preserve">Eü. egyéb feladat: ügyelet gépkocsi, EKG </t>
  </si>
  <si>
    <t>Sport tev:  sportpálya felújítás</t>
  </si>
  <si>
    <t xml:space="preserve">6 1 </t>
  </si>
  <si>
    <t>Műv.Közp.  RTV kamera,  TV kimenet</t>
  </si>
  <si>
    <t>Önkormányzat módosított előir. összesen</t>
  </si>
  <si>
    <t xml:space="preserve">Rétság Város Önkormányzat 2006. évi  módosított  fejlesztési célú kiadásai </t>
  </si>
  <si>
    <t>Közutak létesítése</t>
  </si>
  <si>
    <t>Pótelőirányzat Radnóti u. felújítás</t>
  </si>
  <si>
    <t xml:space="preserve">Közutak létesítése mód. előir. </t>
  </si>
  <si>
    <t>2 1</t>
  </si>
  <si>
    <t>Tárgyi eszköz áfa befizetés</t>
  </si>
  <si>
    <t>Gazd. és terüeltfejl: módosított előir.</t>
  </si>
  <si>
    <t>Egyéb feladatok módosított előirányzat összesen</t>
  </si>
  <si>
    <t>1 5</t>
  </si>
  <si>
    <t>Óvodai ellátás módosított előirányzat</t>
  </si>
  <si>
    <t>Ált. isk. módosított előirányzat</t>
  </si>
  <si>
    <t xml:space="preserve">Óvodai int. vagyon:  mosógép  mód.előir. </t>
  </si>
  <si>
    <t>3 5</t>
  </si>
  <si>
    <t>Ált. iskolai ellátás pótelőirányzat</t>
  </si>
  <si>
    <t>Tüzoltó vízszállító  beszerzés</t>
  </si>
  <si>
    <t>Hiv.tűzoltóság eszköz beszerz. mód. előir.</t>
  </si>
  <si>
    <t xml:space="preserve">5. számú  melléklet a  ../2007.(I. ..) önkormányzati rendelethez </t>
  </si>
  <si>
    <t>Hulladékgaz.  módosított előirányzat</t>
  </si>
  <si>
    <t>Pótei.lakás támogatás, játszótér</t>
  </si>
  <si>
    <t>Város és községrend. mód. előirányzat</t>
  </si>
  <si>
    <t>Település üzemeltetés össz. X.. hó</t>
  </si>
  <si>
    <t>Település üzemeltetés össz. XII. hó</t>
  </si>
  <si>
    <t>Óvoda szakmai fejlesztés  módosított ei. X.hó</t>
  </si>
  <si>
    <t>Pótelőirányzat eszköz beszerzésre</t>
  </si>
  <si>
    <t>Óvodai nevelés mód. előir. XII. hó</t>
  </si>
  <si>
    <t>Óvodai ellátás mód. előir. X. hó</t>
  </si>
  <si>
    <t>Ált.iskola  eszköz  beszerzés  pótelőir.</t>
  </si>
  <si>
    <t>Iskolai vagyon szélfogó felújítás mód.elóir.</t>
  </si>
  <si>
    <t>Általános iskolai ellátás mód. előir. X..hó</t>
  </si>
  <si>
    <t>Ált. iskolai ellátás módosított előir.  XII.hó</t>
  </si>
  <si>
    <t>Részben önállóan gazd. mód. előirányzat X.hó</t>
  </si>
  <si>
    <t>Részben önálóan gazd. módosított előir.XII.hó</t>
  </si>
  <si>
    <t>Polgármesteri Hivatal mód. előir.össz. X. hó</t>
  </si>
  <si>
    <t>Polg.Hiv. módosított  előir. össz. XII.hó</t>
  </si>
  <si>
    <t>Önkormányzat  mód. előir. összesen X. hó</t>
  </si>
  <si>
    <t>Hiv.tűzoltóság módosított előirányzat XII.hó</t>
  </si>
  <si>
    <t>Ált. isk. szoftver, informatika mód. X.hó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</si>
</sst>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21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 horizontal="left"/>
    </xf>
    <xf numFmtId="0" fontId="3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2" borderId="1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2" xfId="0" applyBorder="1" applyAlignment="1">
      <alignment horizontal="center"/>
    </xf>
    <xf numFmtId="0" fontId="7" fillId="2" borderId="3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 horizontal="right"/>
    </xf>
    <xf numFmtId="172" fontId="5" fillId="0" borderId="0" xfId="0" applyBorder="1" applyAlignment="1">
      <alignment/>
    </xf>
    <xf numFmtId="0" fontId="7" fillId="2" borderId="4" xfId="0" applyBorder="1" applyAlignment="1">
      <alignment horizontal="center"/>
    </xf>
    <xf numFmtId="0" fontId="7" fillId="2" borderId="5" xfId="0" applyBorder="1" applyAlignment="1">
      <alignment horizontal="center"/>
    </xf>
    <xf numFmtId="0" fontId="7" fillId="2" borderId="6" xfId="0" applyBorder="1" applyAlignment="1">
      <alignment horizontal="center"/>
    </xf>
    <xf numFmtId="0" fontId="7" fillId="2" borderId="7" xfId="0" applyBorder="1" applyAlignment="1">
      <alignment horizontal="center"/>
    </xf>
    <xf numFmtId="0" fontId="7" fillId="2" borderId="8" xfId="0" applyFont="1" applyBorder="1" applyAlignment="1">
      <alignment horizontal="center"/>
    </xf>
    <xf numFmtId="0" fontId="7" fillId="2" borderId="9" xfId="0" applyFont="1" applyBorder="1" applyAlignment="1">
      <alignment horizontal="center"/>
    </xf>
    <xf numFmtId="0" fontId="7" fillId="2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2" borderId="11" xfId="0" applyBorder="1" applyAlignment="1">
      <alignment horizontal="center"/>
    </xf>
    <xf numFmtId="0" fontId="7" fillId="2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7" fillId="0" borderId="16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22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5" xfId="0" applyFont="1" applyBorder="1" applyAlignment="1">
      <alignment/>
    </xf>
    <xf numFmtId="3" fontId="15" fillId="0" borderId="35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1" fillId="0" borderId="25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3" fontId="17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7" fillId="0" borderId="23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3" fontId="17" fillId="0" borderId="42" xfId="0" applyNumberFormat="1" applyFont="1" applyBorder="1" applyAlignment="1">
      <alignment/>
    </xf>
    <xf numFmtId="0" fontId="16" fillId="0" borderId="43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3" fontId="17" fillId="0" borderId="36" xfId="0" applyNumberFormat="1" applyFont="1" applyFill="1" applyBorder="1" applyAlignment="1">
      <alignment horizontal="left"/>
    </xf>
    <xf numFmtId="3" fontId="17" fillId="0" borderId="35" xfId="0" applyNumberFormat="1" applyFont="1" applyFill="1" applyBorder="1" applyAlignment="1">
      <alignment horizontal="left"/>
    </xf>
    <xf numFmtId="3" fontId="17" fillId="0" borderId="35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1" s="1" customFormat="1" ht="11.25" customHeight="1">
      <c r="A1" s="170" t="s">
        <v>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1" customFormat="1" ht="10.5" customHeight="1">
      <c r="A2" s="170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0.5" customHeight="1" thickBot="1">
      <c r="A3" s="3"/>
      <c r="B3" s="3"/>
      <c r="C3" s="12"/>
      <c r="D3" s="3"/>
      <c r="E3" s="3"/>
      <c r="F3" s="3"/>
      <c r="G3" s="3"/>
      <c r="H3" s="3"/>
      <c r="I3" s="3"/>
      <c r="J3" s="3"/>
      <c r="K3" s="13" t="s">
        <v>0</v>
      </c>
      <c r="L3" s="14"/>
      <c r="M3" s="2"/>
    </row>
    <row r="4" spans="1:13" ht="10.5" customHeight="1">
      <c r="A4" s="15" t="s">
        <v>1</v>
      </c>
      <c r="B4" s="16" t="s">
        <v>2</v>
      </c>
      <c r="C4" s="17" t="s">
        <v>3</v>
      </c>
      <c r="D4" s="16" t="s">
        <v>4</v>
      </c>
      <c r="E4" s="17" t="s">
        <v>5</v>
      </c>
      <c r="F4" s="16" t="s">
        <v>6</v>
      </c>
      <c r="G4" s="18" t="s">
        <v>7</v>
      </c>
      <c r="H4" s="19" t="s">
        <v>19</v>
      </c>
      <c r="I4" s="20" t="s">
        <v>20</v>
      </c>
      <c r="J4" s="17" t="s">
        <v>8</v>
      </c>
      <c r="K4" s="16" t="s">
        <v>9</v>
      </c>
      <c r="L4" s="21" t="s">
        <v>22</v>
      </c>
      <c r="M4" s="11"/>
    </row>
    <row r="5" spans="1:12" ht="10.5" customHeight="1" thickBot="1">
      <c r="A5" s="25"/>
      <c r="B5" s="6"/>
      <c r="C5" s="7" t="s">
        <v>10</v>
      </c>
      <c r="D5" s="6"/>
      <c r="E5" s="7"/>
      <c r="F5" s="6" t="s">
        <v>11</v>
      </c>
      <c r="G5" s="8"/>
      <c r="H5" s="9" t="s">
        <v>12</v>
      </c>
      <c r="I5" s="10" t="s">
        <v>21</v>
      </c>
      <c r="J5" s="7"/>
      <c r="K5" s="6"/>
      <c r="L5" s="26" t="s">
        <v>23</v>
      </c>
    </row>
    <row r="6" spans="1:12" s="27" customFormat="1" ht="13.5" thickBot="1">
      <c r="A6" s="142" t="s">
        <v>30</v>
      </c>
      <c r="B6" s="143" t="s">
        <v>32</v>
      </c>
      <c r="C6" s="143">
        <v>200</v>
      </c>
      <c r="D6" s="143"/>
      <c r="E6" s="143"/>
      <c r="F6" s="143"/>
      <c r="G6" s="143">
        <v>40</v>
      </c>
      <c r="H6" s="143"/>
      <c r="I6" s="143"/>
      <c r="J6" s="143"/>
      <c r="K6" s="143">
        <f aca="true" t="shared" si="0" ref="K6:K13">SUM(C6:J6)</f>
        <v>240</v>
      </c>
      <c r="L6" s="144"/>
    </row>
    <row r="7" spans="1:12" s="24" customFormat="1" ht="11.25" customHeight="1">
      <c r="A7" s="35" t="s">
        <v>37</v>
      </c>
      <c r="B7" s="36" t="s">
        <v>38</v>
      </c>
      <c r="C7" s="36"/>
      <c r="D7" s="36"/>
      <c r="E7" s="36"/>
      <c r="F7" s="36">
        <v>5721</v>
      </c>
      <c r="G7" s="36"/>
      <c r="H7" s="36"/>
      <c r="I7" s="36"/>
      <c r="J7" s="36"/>
      <c r="K7" s="36">
        <f t="shared" si="0"/>
        <v>5721</v>
      </c>
      <c r="L7" s="37"/>
    </row>
    <row r="8" spans="1:12" s="24" customFormat="1" ht="11.25" customHeight="1">
      <c r="A8" s="149"/>
      <c r="B8" s="148" t="s">
        <v>18</v>
      </c>
      <c r="C8" s="148"/>
      <c r="D8" s="148"/>
      <c r="E8" s="148"/>
      <c r="F8" s="148">
        <v>-5598</v>
      </c>
      <c r="G8" s="148"/>
      <c r="H8" s="148"/>
      <c r="I8" s="148"/>
      <c r="J8" s="148"/>
      <c r="K8" s="148">
        <f t="shared" si="0"/>
        <v>-5598</v>
      </c>
      <c r="L8" s="150"/>
    </row>
    <row r="9" spans="1:12" s="24" customFormat="1" ht="11.25" customHeight="1" thickBot="1">
      <c r="A9" s="151"/>
      <c r="B9" s="152" t="s">
        <v>71</v>
      </c>
      <c r="C9" s="152">
        <f>SUM(C7:C8)</f>
        <v>0</v>
      </c>
      <c r="D9" s="152">
        <f aca="true" t="shared" si="1" ref="D9:L9">SUM(D7:D8)</f>
        <v>0</v>
      </c>
      <c r="E9" s="152">
        <f t="shared" si="1"/>
        <v>0</v>
      </c>
      <c r="F9" s="152">
        <f t="shared" si="1"/>
        <v>123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123</v>
      </c>
      <c r="L9" s="153">
        <f t="shared" si="1"/>
        <v>0</v>
      </c>
    </row>
    <row r="10" spans="1:12" s="24" customFormat="1" ht="12.75">
      <c r="A10" s="145" t="s">
        <v>13</v>
      </c>
      <c r="B10" s="146" t="s">
        <v>33</v>
      </c>
      <c r="C10" s="146"/>
      <c r="D10" s="146"/>
      <c r="E10" s="146"/>
      <c r="F10" s="146"/>
      <c r="G10" s="146"/>
      <c r="H10" s="146"/>
      <c r="I10" s="146"/>
      <c r="J10" s="146"/>
      <c r="K10" s="146">
        <f t="shared" si="0"/>
        <v>0</v>
      </c>
      <c r="L10" s="147"/>
    </row>
    <row r="11" spans="1:12" s="23" customFormat="1" ht="10.5" customHeight="1">
      <c r="A11" s="38"/>
      <c r="B11" s="39" t="s">
        <v>27</v>
      </c>
      <c r="C11" s="39"/>
      <c r="D11" s="40">
        <v>650</v>
      </c>
      <c r="E11" s="40"/>
      <c r="F11" s="40"/>
      <c r="G11" s="40">
        <v>130</v>
      </c>
      <c r="H11" s="40"/>
      <c r="I11" s="40"/>
      <c r="J11" s="40"/>
      <c r="K11" s="40">
        <f t="shared" si="0"/>
        <v>780</v>
      </c>
      <c r="L11" s="41"/>
    </row>
    <row r="12" spans="1:12" s="23" customFormat="1" ht="10.5" customHeight="1">
      <c r="A12" s="38"/>
      <c r="B12" s="39" t="s">
        <v>34</v>
      </c>
      <c r="C12" s="39"/>
      <c r="D12" s="40"/>
      <c r="E12" s="40"/>
      <c r="F12" s="40"/>
      <c r="G12" s="40"/>
      <c r="H12" s="40">
        <v>1500</v>
      </c>
      <c r="I12" s="40"/>
      <c r="J12" s="40"/>
      <c r="K12" s="40">
        <f t="shared" si="0"/>
        <v>1500</v>
      </c>
      <c r="L12" s="41"/>
    </row>
    <row r="13" spans="1:12" s="23" customFormat="1" ht="10.5" customHeight="1" thickBot="1">
      <c r="A13" s="42"/>
      <c r="B13" s="43" t="s">
        <v>36</v>
      </c>
      <c r="C13" s="43"/>
      <c r="D13" s="44"/>
      <c r="E13" s="44">
        <v>800</v>
      </c>
      <c r="F13" s="44"/>
      <c r="G13" s="44">
        <v>160</v>
      </c>
      <c r="H13" s="44"/>
      <c r="I13" s="44"/>
      <c r="J13" s="44"/>
      <c r="K13" s="44">
        <f t="shared" si="0"/>
        <v>960</v>
      </c>
      <c r="L13" s="45"/>
    </row>
    <row r="14" spans="1:12" s="23" customFormat="1" ht="10.5" customHeight="1">
      <c r="A14" s="106"/>
      <c r="B14" s="107" t="s">
        <v>41</v>
      </c>
      <c r="C14" s="109">
        <f aca="true" t="shared" si="2" ref="C14:L14">SUM(C10:C13)</f>
        <v>0</v>
      </c>
      <c r="D14" s="109">
        <f t="shared" si="2"/>
        <v>650</v>
      </c>
      <c r="E14" s="109">
        <f t="shared" si="2"/>
        <v>800</v>
      </c>
      <c r="F14" s="109">
        <f t="shared" si="2"/>
        <v>0</v>
      </c>
      <c r="G14" s="109">
        <f t="shared" si="2"/>
        <v>290</v>
      </c>
      <c r="H14" s="109">
        <f t="shared" si="2"/>
        <v>1500</v>
      </c>
      <c r="I14" s="109">
        <f t="shared" si="2"/>
        <v>0</v>
      </c>
      <c r="J14" s="109">
        <f t="shared" si="2"/>
        <v>0</v>
      </c>
      <c r="K14" s="109">
        <f t="shared" si="2"/>
        <v>3240</v>
      </c>
      <c r="L14" s="116">
        <f t="shared" si="2"/>
        <v>0</v>
      </c>
    </row>
    <row r="15" spans="1:12" s="23" customFormat="1" ht="10.5" customHeight="1">
      <c r="A15" s="46"/>
      <c r="B15" s="47" t="s">
        <v>72</v>
      </c>
      <c r="C15" s="50"/>
      <c r="D15" s="50"/>
      <c r="E15" s="50">
        <v>-770</v>
      </c>
      <c r="F15" s="50"/>
      <c r="G15" s="50">
        <v>-155</v>
      </c>
      <c r="H15" s="50">
        <v>-1250</v>
      </c>
      <c r="I15" s="50"/>
      <c r="J15" s="50"/>
      <c r="K15" s="50">
        <f>SUM(C15:J15)</f>
        <v>-2175</v>
      </c>
      <c r="L15" s="158"/>
    </row>
    <row r="16" spans="1:12" s="23" customFormat="1" ht="10.5" customHeight="1" thickBot="1">
      <c r="A16" s="154"/>
      <c r="B16" s="155" t="s">
        <v>73</v>
      </c>
      <c r="C16" s="156">
        <f>SUM(C14:C15)</f>
        <v>0</v>
      </c>
      <c r="D16" s="156">
        <f aca="true" t="shared" si="3" ref="D16:L16">SUM(D14:D15)</f>
        <v>650</v>
      </c>
      <c r="E16" s="156">
        <f t="shared" si="3"/>
        <v>30</v>
      </c>
      <c r="F16" s="156">
        <f t="shared" si="3"/>
        <v>0</v>
      </c>
      <c r="G16" s="156">
        <f t="shared" si="3"/>
        <v>135</v>
      </c>
      <c r="H16" s="156">
        <f t="shared" si="3"/>
        <v>250</v>
      </c>
      <c r="I16" s="156">
        <f t="shared" si="3"/>
        <v>0</v>
      </c>
      <c r="J16" s="156">
        <f t="shared" si="3"/>
        <v>0</v>
      </c>
      <c r="K16" s="156">
        <f t="shared" si="3"/>
        <v>1065</v>
      </c>
      <c r="L16" s="157">
        <f t="shared" si="3"/>
        <v>0</v>
      </c>
    </row>
    <row r="17" spans="1:12" s="23" customFormat="1" ht="10.5" customHeight="1">
      <c r="A17" s="38" t="s">
        <v>14</v>
      </c>
      <c r="B17" s="39" t="s">
        <v>42</v>
      </c>
      <c r="C17" s="40"/>
      <c r="D17" s="40"/>
      <c r="E17" s="40"/>
      <c r="F17" s="40"/>
      <c r="G17" s="40"/>
      <c r="H17" s="40"/>
      <c r="I17" s="40">
        <v>12000</v>
      </c>
      <c r="J17" s="40"/>
      <c r="K17" s="40">
        <f>SUM(C17:J17)</f>
        <v>12000</v>
      </c>
      <c r="L17" s="41">
        <v>5000</v>
      </c>
    </row>
    <row r="18" spans="1:12" s="28" customFormat="1" ht="10.5" customHeight="1" thickBot="1">
      <c r="A18" s="52" t="s">
        <v>28</v>
      </c>
      <c r="B18" s="53" t="s">
        <v>29</v>
      </c>
      <c r="C18" s="54"/>
      <c r="D18" s="55">
        <v>1150</v>
      </c>
      <c r="E18" s="55"/>
      <c r="F18" s="55"/>
      <c r="G18" s="55">
        <v>230</v>
      </c>
      <c r="H18" s="55"/>
      <c r="I18" s="55"/>
      <c r="J18" s="55"/>
      <c r="K18" s="56">
        <f>SUM(C18:J18)</f>
        <v>1380</v>
      </c>
      <c r="L18" s="57"/>
    </row>
    <row r="19" spans="1:12" s="28" customFormat="1" ht="10.5" customHeight="1">
      <c r="A19" s="106" t="s">
        <v>35</v>
      </c>
      <c r="B19" s="107" t="s">
        <v>55</v>
      </c>
      <c r="C19" s="108"/>
      <c r="D19" s="103"/>
      <c r="E19" s="103">
        <v>239</v>
      </c>
      <c r="F19" s="103"/>
      <c r="G19" s="103">
        <v>48</v>
      </c>
      <c r="H19" s="103"/>
      <c r="I19" s="103"/>
      <c r="J19" s="103"/>
      <c r="K19" s="109">
        <f>SUM(C19:J19)</f>
        <v>287</v>
      </c>
      <c r="L19" s="104"/>
    </row>
    <row r="20" spans="1:12" s="28" customFormat="1" ht="10.5" customHeight="1">
      <c r="A20" s="46"/>
      <c r="B20" s="47" t="s">
        <v>56</v>
      </c>
      <c r="C20" s="48"/>
      <c r="D20" s="49"/>
      <c r="E20" s="49">
        <v>83</v>
      </c>
      <c r="F20" s="49">
        <v>17</v>
      </c>
      <c r="G20" s="49"/>
      <c r="H20" s="49"/>
      <c r="I20" s="49"/>
      <c r="J20" s="49"/>
      <c r="K20" s="50">
        <f>SUM(C20:J20)</f>
        <v>100</v>
      </c>
      <c r="L20" s="51"/>
    </row>
    <row r="21" spans="1:12" s="24" customFormat="1" ht="10.5" customHeight="1" thickBot="1">
      <c r="A21" s="110"/>
      <c r="B21" s="111" t="s">
        <v>57</v>
      </c>
      <c r="C21" s="159">
        <f>SUM(C19:C20)</f>
        <v>0</v>
      </c>
      <c r="D21" s="159">
        <f aca="true" t="shared" si="4" ref="D21:L21">SUM(D19:D20)</f>
        <v>0</v>
      </c>
      <c r="E21" s="159">
        <f t="shared" si="4"/>
        <v>322</v>
      </c>
      <c r="F21" s="159">
        <f t="shared" si="4"/>
        <v>17</v>
      </c>
      <c r="G21" s="159">
        <f t="shared" si="4"/>
        <v>48</v>
      </c>
      <c r="H21" s="159">
        <f t="shared" si="4"/>
        <v>0</v>
      </c>
      <c r="I21" s="159">
        <f t="shared" si="4"/>
        <v>0</v>
      </c>
      <c r="J21" s="159">
        <f t="shared" si="4"/>
        <v>0</v>
      </c>
      <c r="K21" s="159">
        <f t="shared" si="4"/>
        <v>387</v>
      </c>
      <c r="L21" s="160">
        <f t="shared" si="4"/>
        <v>0</v>
      </c>
    </row>
    <row r="22" spans="1:12" s="28" customFormat="1" ht="10.5" customHeight="1">
      <c r="A22" s="101" t="s">
        <v>15</v>
      </c>
      <c r="B22" s="102" t="s">
        <v>74</v>
      </c>
      <c r="C22" s="103">
        <f>C7+C14+C17+C18+C19</f>
        <v>0</v>
      </c>
      <c r="D22" s="103">
        <f aca="true" t="shared" si="5" ref="D22:L22">D7+D14+D17+D18+D19</f>
        <v>1800</v>
      </c>
      <c r="E22" s="103">
        <f t="shared" si="5"/>
        <v>1039</v>
      </c>
      <c r="F22" s="103">
        <f t="shared" si="5"/>
        <v>5721</v>
      </c>
      <c r="G22" s="103">
        <f t="shared" si="5"/>
        <v>568</v>
      </c>
      <c r="H22" s="103">
        <f t="shared" si="5"/>
        <v>1500</v>
      </c>
      <c r="I22" s="103">
        <f t="shared" si="5"/>
        <v>12000</v>
      </c>
      <c r="J22" s="103">
        <f t="shared" si="5"/>
        <v>0</v>
      </c>
      <c r="K22" s="103">
        <f t="shared" si="5"/>
        <v>22628</v>
      </c>
      <c r="L22" s="104">
        <f t="shared" si="5"/>
        <v>5000</v>
      </c>
    </row>
    <row r="23" spans="1:12" s="28" customFormat="1" ht="10.5" customHeight="1">
      <c r="A23" s="105"/>
      <c r="B23" s="100" t="s">
        <v>18</v>
      </c>
      <c r="C23" s="49">
        <f>C20+C15+C8</f>
        <v>0</v>
      </c>
      <c r="D23" s="49">
        <f aca="true" t="shared" si="6" ref="D23:L23">D20+D15+D8</f>
        <v>0</v>
      </c>
      <c r="E23" s="49">
        <f t="shared" si="6"/>
        <v>-687</v>
      </c>
      <c r="F23" s="49">
        <f t="shared" si="6"/>
        <v>-5581</v>
      </c>
      <c r="G23" s="49">
        <f t="shared" si="6"/>
        <v>-155</v>
      </c>
      <c r="H23" s="49">
        <f t="shared" si="6"/>
        <v>-1250</v>
      </c>
      <c r="I23" s="49">
        <f t="shared" si="6"/>
        <v>0</v>
      </c>
      <c r="J23" s="49">
        <f t="shared" si="6"/>
        <v>0</v>
      </c>
      <c r="K23" s="49">
        <f t="shared" si="6"/>
        <v>-7673</v>
      </c>
      <c r="L23" s="49">
        <f t="shared" si="6"/>
        <v>0</v>
      </c>
    </row>
    <row r="24" spans="1:12" s="28" customFormat="1" ht="10.5" customHeight="1" thickBot="1">
      <c r="A24" s="114"/>
      <c r="B24" s="115" t="s">
        <v>75</v>
      </c>
      <c r="C24" s="55">
        <f>SUM(C22:C23)</f>
        <v>0</v>
      </c>
      <c r="D24" s="55">
        <f aca="true" t="shared" si="7" ref="D24:L24">SUM(D22:D23)</f>
        <v>1800</v>
      </c>
      <c r="E24" s="55">
        <f t="shared" si="7"/>
        <v>352</v>
      </c>
      <c r="F24" s="55">
        <f t="shared" si="7"/>
        <v>140</v>
      </c>
      <c r="G24" s="55">
        <f t="shared" si="7"/>
        <v>413</v>
      </c>
      <c r="H24" s="55">
        <f t="shared" si="7"/>
        <v>250</v>
      </c>
      <c r="I24" s="55">
        <f t="shared" si="7"/>
        <v>12000</v>
      </c>
      <c r="J24" s="55">
        <f t="shared" si="7"/>
        <v>0</v>
      </c>
      <c r="K24" s="55">
        <f t="shared" si="7"/>
        <v>14955</v>
      </c>
      <c r="L24" s="57">
        <f t="shared" si="7"/>
        <v>5000</v>
      </c>
    </row>
    <row r="25" spans="1:12" s="22" customFormat="1" ht="10.5" customHeight="1">
      <c r="A25" s="106" t="s">
        <v>16</v>
      </c>
      <c r="B25" s="107" t="s">
        <v>24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16"/>
    </row>
    <row r="26" spans="1:13" s="5" customFormat="1" ht="12.75" customHeight="1">
      <c r="A26" s="58"/>
      <c r="B26" s="59" t="s">
        <v>26</v>
      </c>
      <c r="C26" s="59"/>
      <c r="D26" s="59">
        <v>3600</v>
      </c>
      <c r="E26" s="59"/>
      <c r="F26" s="59"/>
      <c r="G26" s="59">
        <v>720</v>
      </c>
      <c r="H26" s="59"/>
      <c r="I26" s="59"/>
      <c r="J26" s="59"/>
      <c r="K26" s="59">
        <f>SUM(C26:J26)</f>
        <v>4320</v>
      </c>
      <c r="L26" s="60"/>
      <c r="M26" s="4"/>
    </row>
    <row r="27" spans="1:13" s="5" customFormat="1" ht="12.75" customHeight="1">
      <c r="A27" s="58"/>
      <c r="B27" s="59" t="s">
        <v>59</v>
      </c>
      <c r="C27" s="59"/>
      <c r="D27" s="59"/>
      <c r="E27" s="59"/>
      <c r="F27" s="59"/>
      <c r="G27" s="59">
        <v>4500</v>
      </c>
      <c r="H27" s="59"/>
      <c r="I27" s="59"/>
      <c r="J27" s="59"/>
      <c r="K27" s="59">
        <f>SUM(C27:J27)</f>
        <v>4500</v>
      </c>
      <c r="L27" s="60"/>
      <c r="M27" s="4"/>
    </row>
    <row r="28" spans="1:13" s="5" customFormat="1" ht="12.75" customHeight="1" thickBot="1">
      <c r="A28" s="61"/>
      <c r="B28" s="62" t="s">
        <v>45</v>
      </c>
      <c r="C28" s="62"/>
      <c r="D28" s="62"/>
      <c r="E28" s="62"/>
      <c r="F28" s="62"/>
      <c r="G28" s="62"/>
      <c r="H28" s="62"/>
      <c r="I28" s="62">
        <v>13333</v>
      </c>
      <c r="J28" s="62"/>
      <c r="K28" s="63">
        <f>SUM(C28:J28)</f>
        <v>13333</v>
      </c>
      <c r="L28" s="64">
        <v>2000</v>
      </c>
      <c r="M28" s="4"/>
    </row>
    <row r="29" spans="1:13" s="5" customFormat="1" ht="12.75" customHeight="1" thickBot="1">
      <c r="A29" s="65"/>
      <c r="B29" s="66" t="s">
        <v>25</v>
      </c>
      <c r="C29" s="66">
        <f>SUM(C25:C28)</f>
        <v>0</v>
      </c>
      <c r="D29" s="66">
        <f aca="true" t="shared" si="8" ref="D29:L29">SUM(D25:D28)</f>
        <v>3600</v>
      </c>
      <c r="E29" s="66">
        <f t="shared" si="8"/>
        <v>0</v>
      </c>
      <c r="F29" s="66">
        <f t="shared" si="8"/>
        <v>0</v>
      </c>
      <c r="G29" s="66">
        <f t="shared" si="8"/>
        <v>5220</v>
      </c>
      <c r="H29" s="66">
        <f t="shared" si="8"/>
        <v>0</v>
      </c>
      <c r="I29" s="66">
        <f t="shared" si="8"/>
        <v>13333</v>
      </c>
      <c r="J29" s="66">
        <f t="shared" si="8"/>
        <v>0</v>
      </c>
      <c r="K29" s="66">
        <f t="shared" si="8"/>
        <v>22153</v>
      </c>
      <c r="L29" s="67">
        <f t="shared" si="8"/>
        <v>2000</v>
      </c>
      <c r="M29" s="4"/>
    </row>
    <row r="30" spans="1:13" s="5" customFormat="1" ht="12.75" customHeight="1" thickBot="1">
      <c r="A30" s="68" t="s">
        <v>31</v>
      </c>
      <c r="B30" s="69" t="s">
        <v>44</v>
      </c>
      <c r="C30" s="69">
        <v>50</v>
      </c>
      <c r="D30" s="69"/>
      <c r="E30" s="69"/>
      <c r="F30" s="69"/>
      <c r="G30" s="69">
        <v>10</v>
      </c>
      <c r="H30" s="69"/>
      <c r="I30" s="69"/>
      <c r="J30" s="69"/>
      <c r="K30" s="69">
        <f>SUM(C30:J30)</f>
        <v>60</v>
      </c>
      <c r="L30" s="70"/>
      <c r="M30" s="4"/>
    </row>
    <row r="31" spans="1:13" s="5" customFormat="1" ht="12.75" customHeight="1">
      <c r="A31" s="71" t="s">
        <v>39</v>
      </c>
      <c r="B31" s="72" t="s">
        <v>40</v>
      </c>
      <c r="C31" s="72"/>
      <c r="D31" s="72"/>
      <c r="E31" s="72"/>
      <c r="F31" s="72">
        <v>1000</v>
      </c>
      <c r="G31" s="72"/>
      <c r="H31" s="72"/>
      <c r="I31" s="72"/>
      <c r="J31" s="72"/>
      <c r="K31" s="72">
        <f>SUM(C31:J31)</f>
        <v>1000</v>
      </c>
      <c r="L31" s="73"/>
      <c r="M31" s="4"/>
    </row>
    <row r="32" spans="1:13" s="5" customFormat="1" ht="12.75" customHeight="1">
      <c r="A32" s="123"/>
      <c r="B32" s="118" t="s">
        <v>68</v>
      </c>
      <c r="C32" s="118"/>
      <c r="D32" s="118"/>
      <c r="E32" s="118"/>
      <c r="F32" s="118">
        <v>50</v>
      </c>
      <c r="G32" s="118"/>
      <c r="H32" s="118"/>
      <c r="I32" s="118"/>
      <c r="J32" s="118"/>
      <c r="K32" s="59">
        <f>SUM(C32:J32)</f>
        <v>50</v>
      </c>
      <c r="L32" s="124"/>
      <c r="M32" s="117"/>
    </row>
    <row r="33" spans="1:13" s="5" customFormat="1" ht="12.75" customHeight="1" thickBot="1">
      <c r="A33" s="125"/>
      <c r="B33" s="126" t="s">
        <v>60</v>
      </c>
      <c r="C33" s="126">
        <f>SUM(C31:C32)</f>
        <v>0</v>
      </c>
      <c r="D33" s="126">
        <f aca="true" t="shared" si="9" ref="D33:L33">SUM(D31:D32)</f>
        <v>0</v>
      </c>
      <c r="E33" s="126">
        <f t="shared" si="9"/>
        <v>0</v>
      </c>
      <c r="F33" s="126">
        <f t="shared" si="9"/>
        <v>1050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1050</v>
      </c>
      <c r="L33" s="127">
        <f t="shared" si="9"/>
        <v>0</v>
      </c>
      <c r="M33" s="117"/>
    </row>
    <row r="34" spans="1:12" s="24" customFormat="1" ht="13.5" thickBot="1">
      <c r="A34" s="119" t="s">
        <v>43</v>
      </c>
      <c r="B34" s="120" t="s">
        <v>50</v>
      </c>
      <c r="C34" s="120"/>
      <c r="D34" s="120"/>
      <c r="E34" s="120"/>
      <c r="F34" s="120">
        <v>3000</v>
      </c>
      <c r="G34" s="120"/>
      <c r="H34" s="120"/>
      <c r="I34" s="120"/>
      <c r="J34" s="120"/>
      <c r="K34" s="121">
        <f>SUM(C34:J34)</f>
        <v>3000</v>
      </c>
      <c r="L34" s="122"/>
    </row>
    <row r="35" spans="1:13" s="32" customFormat="1" ht="12.75" customHeight="1" thickBot="1">
      <c r="A35" s="161" t="s">
        <v>62</v>
      </c>
      <c r="B35" s="162" t="s">
        <v>61</v>
      </c>
      <c r="C35" s="162">
        <f>C29+C30+C33+C34</f>
        <v>50</v>
      </c>
      <c r="D35" s="162">
        <f aca="true" t="shared" si="10" ref="D35:L35">D29+D30+D33+D34</f>
        <v>3600</v>
      </c>
      <c r="E35" s="162">
        <f t="shared" si="10"/>
        <v>0</v>
      </c>
      <c r="F35" s="162">
        <f t="shared" si="10"/>
        <v>4050</v>
      </c>
      <c r="G35" s="162">
        <f t="shared" si="10"/>
        <v>5230</v>
      </c>
      <c r="H35" s="162">
        <f t="shared" si="10"/>
        <v>0</v>
      </c>
      <c r="I35" s="162">
        <f t="shared" si="10"/>
        <v>13333</v>
      </c>
      <c r="J35" s="162">
        <f t="shared" si="10"/>
        <v>0</v>
      </c>
      <c r="K35" s="162">
        <f t="shared" si="10"/>
        <v>26263</v>
      </c>
      <c r="L35" s="163">
        <f t="shared" si="10"/>
        <v>2000</v>
      </c>
      <c r="M35" s="31"/>
    </row>
    <row r="36" spans="1:13" s="113" customFormat="1" ht="12.75" customHeight="1">
      <c r="A36" s="71" t="s">
        <v>58</v>
      </c>
      <c r="B36" s="72" t="s">
        <v>76</v>
      </c>
      <c r="C36" s="72">
        <v>102</v>
      </c>
      <c r="D36" s="72"/>
      <c r="E36" s="72"/>
      <c r="F36" s="72"/>
      <c r="G36" s="72">
        <v>22</v>
      </c>
      <c r="H36" s="72"/>
      <c r="I36" s="72"/>
      <c r="J36" s="72"/>
      <c r="K36" s="72">
        <f>SUM(C36:J36)</f>
        <v>124</v>
      </c>
      <c r="L36" s="73"/>
      <c r="M36" s="112"/>
    </row>
    <row r="37" spans="1:13" s="113" customFormat="1" ht="12.75" customHeight="1">
      <c r="A37" s="58"/>
      <c r="B37" s="59" t="s">
        <v>77</v>
      </c>
      <c r="C37" s="59">
        <v>146</v>
      </c>
      <c r="D37" s="59"/>
      <c r="E37" s="59"/>
      <c r="F37" s="59"/>
      <c r="G37" s="59">
        <v>29</v>
      </c>
      <c r="H37" s="59"/>
      <c r="I37" s="59"/>
      <c r="J37" s="59"/>
      <c r="K37" s="59">
        <f>SUM(C37:J37)</f>
        <v>175</v>
      </c>
      <c r="L37" s="60"/>
      <c r="M37" s="112"/>
    </row>
    <row r="38" spans="1:13" s="113" customFormat="1" ht="12.75" customHeight="1" thickBot="1">
      <c r="A38" s="139"/>
      <c r="B38" s="74" t="s">
        <v>78</v>
      </c>
      <c r="C38" s="74">
        <f>SUM(C36:C37)</f>
        <v>248</v>
      </c>
      <c r="D38" s="74">
        <f aca="true" t="shared" si="11" ref="D38:L38">SUM(D36:D37)</f>
        <v>0</v>
      </c>
      <c r="E38" s="74">
        <f t="shared" si="11"/>
        <v>0</v>
      </c>
      <c r="F38" s="74">
        <f t="shared" si="11"/>
        <v>0</v>
      </c>
      <c r="G38" s="74">
        <f t="shared" si="11"/>
        <v>51</v>
      </c>
      <c r="H38" s="74">
        <f t="shared" si="11"/>
        <v>0</v>
      </c>
      <c r="I38" s="74">
        <f t="shared" si="11"/>
        <v>0</v>
      </c>
      <c r="J38" s="74">
        <f t="shared" si="11"/>
        <v>0</v>
      </c>
      <c r="K38" s="74">
        <f t="shared" si="11"/>
        <v>299</v>
      </c>
      <c r="L38" s="140">
        <f t="shared" si="11"/>
        <v>0</v>
      </c>
      <c r="M38" s="112"/>
    </row>
    <row r="39" spans="1:13" s="166" customFormat="1" ht="12.75" customHeight="1" thickBot="1">
      <c r="A39" s="167" t="s">
        <v>46</v>
      </c>
      <c r="B39" s="168" t="s">
        <v>65</v>
      </c>
      <c r="C39" s="168">
        <v>60</v>
      </c>
      <c r="D39" s="168"/>
      <c r="E39" s="168"/>
      <c r="F39" s="168"/>
      <c r="G39" s="168">
        <v>12</v>
      </c>
      <c r="H39" s="168"/>
      <c r="I39" s="168"/>
      <c r="J39" s="168"/>
      <c r="K39" s="168">
        <f>SUM(C39:J39)</f>
        <v>72</v>
      </c>
      <c r="L39" s="169"/>
      <c r="M39" s="165"/>
    </row>
    <row r="40" spans="1:13" s="32" customFormat="1" ht="12.75" customHeight="1">
      <c r="A40" s="131"/>
      <c r="B40" s="132" t="s">
        <v>79</v>
      </c>
      <c r="C40" s="132">
        <f>C39+C36</f>
        <v>162</v>
      </c>
      <c r="D40" s="132">
        <f aca="true" t="shared" si="12" ref="D40:K40">D39+D36</f>
        <v>0</v>
      </c>
      <c r="E40" s="132">
        <f t="shared" si="12"/>
        <v>0</v>
      </c>
      <c r="F40" s="132">
        <f t="shared" si="12"/>
        <v>0</v>
      </c>
      <c r="G40" s="132">
        <f t="shared" si="12"/>
        <v>34</v>
      </c>
      <c r="H40" s="132">
        <f t="shared" si="12"/>
        <v>0</v>
      </c>
      <c r="I40" s="132">
        <f t="shared" si="12"/>
        <v>0</v>
      </c>
      <c r="J40" s="132">
        <f t="shared" si="12"/>
        <v>0</v>
      </c>
      <c r="K40" s="132">
        <f t="shared" si="12"/>
        <v>196</v>
      </c>
      <c r="L40" s="132">
        <f>L39+L36</f>
        <v>0</v>
      </c>
      <c r="M40" s="31"/>
    </row>
    <row r="41" spans="1:13" s="32" customFormat="1" ht="12.75" customHeight="1">
      <c r="A41" s="134"/>
      <c r="B41" s="130" t="s">
        <v>18</v>
      </c>
      <c r="C41" s="130">
        <f>C37</f>
        <v>146</v>
      </c>
      <c r="D41" s="130">
        <f aca="true" t="shared" si="13" ref="D41:L41">D37</f>
        <v>0</v>
      </c>
      <c r="E41" s="130">
        <f t="shared" si="13"/>
        <v>0</v>
      </c>
      <c r="F41" s="130">
        <f t="shared" si="13"/>
        <v>0</v>
      </c>
      <c r="G41" s="130">
        <f t="shared" si="13"/>
        <v>29</v>
      </c>
      <c r="H41" s="130">
        <f t="shared" si="13"/>
        <v>0</v>
      </c>
      <c r="I41" s="130">
        <f t="shared" si="13"/>
        <v>0</v>
      </c>
      <c r="J41" s="130">
        <f t="shared" si="13"/>
        <v>0</v>
      </c>
      <c r="K41" s="130">
        <f t="shared" si="13"/>
        <v>175</v>
      </c>
      <c r="L41" s="130">
        <f t="shared" si="13"/>
        <v>0</v>
      </c>
      <c r="M41" s="31"/>
    </row>
    <row r="42" spans="1:13" s="32" customFormat="1" ht="12.75" customHeight="1" thickBot="1">
      <c r="A42" s="136"/>
      <c r="B42" s="137" t="s">
        <v>63</v>
      </c>
      <c r="C42" s="137">
        <f>SUM(C40:C41)</f>
        <v>308</v>
      </c>
      <c r="D42" s="137">
        <f aca="true" t="shared" si="14" ref="D42:L42">SUM(D40:D41)</f>
        <v>0</v>
      </c>
      <c r="E42" s="137">
        <f t="shared" si="14"/>
        <v>0</v>
      </c>
      <c r="F42" s="137">
        <f t="shared" si="14"/>
        <v>0</v>
      </c>
      <c r="G42" s="137">
        <f t="shared" si="14"/>
        <v>63</v>
      </c>
      <c r="H42" s="137">
        <f t="shared" si="14"/>
        <v>0</v>
      </c>
      <c r="I42" s="137">
        <f t="shared" si="14"/>
        <v>0</v>
      </c>
      <c r="J42" s="137">
        <f t="shared" si="14"/>
        <v>0</v>
      </c>
      <c r="K42" s="137">
        <f t="shared" si="14"/>
        <v>371</v>
      </c>
      <c r="L42" s="138">
        <f t="shared" si="14"/>
        <v>0</v>
      </c>
      <c r="M42" s="31"/>
    </row>
    <row r="43" spans="1:13" s="113" customFormat="1" ht="12.75" customHeight="1">
      <c r="A43" s="71" t="s">
        <v>47</v>
      </c>
      <c r="B43" s="72" t="s">
        <v>90</v>
      </c>
      <c r="C43" s="72">
        <v>1105</v>
      </c>
      <c r="D43" s="72"/>
      <c r="E43" s="72"/>
      <c r="F43" s="72"/>
      <c r="G43" s="72">
        <v>221</v>
      </c>
      <c r="H43" s="72"/>
      <c r="I43" s="72"/>
      <c r="J43" s="72"/>
      <c r="K43" s="72">
        <f>SUM(C43:J43)</f>
        <v>1326</v>
      </c>
      <c r="L43" s="73"/>
      <c r="M43" s="112"/>
    </row>
    <row r="44" spans="1:13" s="113" customFormat="1" ht="12.75" customHeight="1">
      <c r="A44" s="58"/>
      <c r="B44" s="59" t="s">
        <v>80</v>
      </c>
      <c r="C44" s="59">
        <v>67</v>
      </c>
      <c r="D44" s="59"/>
      <c r="E44" s="59"/>
      <c r="F44" s="59"/>
      <c r="G44" s="59">
        <v>13</v>
      </c>
      <c r="H44" s="59"/>
      <c r="I44" s="59"/>
      <c r="J44" s="59"/>
      <c r="K44" s="59">
        <f>SUM(C44:J44)</f>
        <v>80</v>
      </c>
      <c r="L44" s="60"/>
      <c r="M44" s="112"/>
    </row>
    <row r="45" spans="1:13" s="113" customFormat="1" ht="12.75" customHeight="1" thickBot="1">
      <c r="A45" s="139"/>
      <c r="B45" s="74" t="s">
        <v>64</v>
      </c>
      <c r="C45" s="74">
        <f>SUM(C43:C44)</f>
        <v>1172</v>
      </c>
      <c r="D45" s="74">
        <f aca="true" t="shared" si="15" ref="D45:L45">SUM(D43:D44)</f>
        <v>0</v>
      </c>
      <c r="E45" s="74">
        <f t="shared" si="15"/>
        <v>0</v>
      </c>
      <c r="F45" s="74">
        <f t="shared" si="15"/>
        <v>0</v>
      </c>
      <c r="G45" s="74">
        <f t="shared" si="15"/>
        <v>234</v>
      </c>
      <c r="H45" s="74">
        <f t="shared" si="15"/>
        <v>0</v>
      </c>
      <c r="I45" s="74">
        <f t="shared" si="15"/>
        <v>0</v>
      </c>
      <c r="J45" s="74">
        <f t="shared" si="15"/>
        <v>0</v>
      </c>
      <c r="K45" s="74">
        <f t="shared" si="15"/>
        <v>1406</v>
      </c>
      <c r="L45" s="140">
        <f t="shared" si="15"/>
        <v>0</v>
      </c>
      <c r="M45" s="112"/>
    </row>
    <row r="46" spans="1:13" s="113" customFormat="1" ht="12.75" customHeight="1" thickBot="1">
      <c r="A46" s="68" t="s">
        <v>66</v>
      </c>
      <c r="B46" s="69" t="s">
        <v>81</v>
      </c>
      <c r="C46" s="69"/>
      <c r="D46" s="69"/>
      <c r="E46" s="69">
        <v>800</v>
      </c>
      <c r="F46" s="69"/>
      <c r="G46" s="69">
        <v>200</v>
      </c>
      <c r="H46" s="69"/>
      <c r="I46" s="69"/>
      <c r="J46" s="69"/>
      <c r="K46" s="69">
        <f>SUM(C46:J46)</f>
        <v>1000</v>
      </c>
      <c r="L46" s="70"/>
      <c r="M46" s="112"/>
    </row>
    <row r="47" spans="1:13" s="32" customFormat="1" ht="12.75" customHeight="1">
      <c r="A47" s="131">
        <v>3</v>
      </c>
      <c r="B47" s="132" t="s">
        <v>82</v>
      </c>
      <c r="C47" s="132">
        <f aca="true" t="shared" si="16" ref="C47:L47">C43+C46</f>
        <v>1105</v>
      </c>
      <c r="D47" s="132">
        <f t="shared" si="16"/>
        <v>0</v>
      </c>
      <c r="E47" s="132">
        <f t="shared" si="16"/>
        <v>800</v>
      </c>
      <c r="F47" s="132">
        <f t="shared" si="16"/>
        <v>0</v>
      </c>
      <c r="G47" s="132">
        <f t="shared" si="16"/>
        <v>421</v>
      </c>
      <c r="H47" s="132">
        <f t="shared" si="16"/>
        <v>0</v>
      </c>
      <c r="I47" s="132">
        <f t="shared" si="16"/>
        <v>0</v>
      </c>
      <c r="J47" s="132">
        <f t="shared" si="16"/>
        <v>0</v>
      </c>
      <c r="K47" s="132">
        <f t="shared" si="16"/>
        <v>2326</v>
      </c>
      <c r="L47" s="132">
        <f t="shared" si="16"/>
        <v>0</v>
      </c>
      <c r="M47" s="31"/>
    </row>
    <row r="48" spans="1:13" s="32" customFormat="1" ht="12.75" customHeight="1">
      <c r="A48" s="134"/>
      <c r="B48" s="130" t="s">
        <v>67</v>
      </c>
      <c r="C48" s="130"/>
      <c r="D48" s="130">
        <f aca="true" t="shared" si="17" ref="D48:L48">D44</f>
        <v>0</v>
      </c>
      <c r="E48" s="130">
        <f t="shared" si="17"/>
        <v>0</v>
      </c>
      <c r="F48" s="130">
        <f t="shared" si="17"/>
        <v>0</v>
      </c>
      <c r="G48" s="130"/>
      <c r="H48" s="130">
        <f t="shared" si="17"/>
        <v>0</v>
      </c>
      <c r="I48" s="130">
        <f t="shared" si="17"/>
        <v>0</v>
      </c>
      <c r="J48" s="130">
        <f t="shared" si="17"/>
        <v>0</v>
      </c>
      <c r="K48" s="130">
        <f t="shared" si="17"/>
        <v>80</v>
      </c>
      <c r="L48" s="130">
        <f t="shared" si="17"/>
        <v>0</v>
      </c>
      <c r="M48" s="31"/>
    </row>
    <row r="49" spans="1:13" s="32" customFormat="1" ht="12.75" customHeight="1" thickBot="1">
      <c r="A49" s="136"/>
      <c r="B49" s="137" t="s">
        <v>83</v>
      </c>
      <c r="C49" s="137">
        <f>SUM(C47:C48)</f>
        <v>1105</v>
      </c>
      <c r="D49" s="137">
        <f aca="true" t="shared" si="18" ref="D49:L49">SUM(D47:D48)</f>
        <v>0</v>
      </c>
      <c r="E49" s="137">
        <f t="shared" si="18"/>
        <v>800</v>
      </c>
      <c r="F49" s="137">
        <f t="shared" si="18"/>
        <v>0</v>
      </c>
      <c r="G49" s="137">
        <f t="shared" si="18"/>
        <v>421</v>
      </c>
      <c r="H49" s="137">
        <f t="shared" si="18"/>
        <v>0</v>
      </c>
      <c r="I49" s="137">
        <f t="shared" si="18"/>
        <v>0</v>
      </c>
      <c r="J49" s="137">
        <f t="shared" si="18"/>
        <v>0</v>
      </c>
      <c r="K49" s="137">
        <f t="shared" si="18"/>
        <v>2406</v>
      </c>
      <c r="L49" s="138">
        <f t="shared" si="18"/>
        <v>0</v>
      </c>
      <c r="M49" s="31"/>
    </row>
    <row r="50" spans="1:13" s="32" customFormat="1" ht="12.75" customHeight="1" thickBot="1">
      <c r="A50" s="128" t="s">
        <v>48</v>
      </c>
      <c r="B50" s="129" t="s">
        <v>49</v>
      </c>
      <c r="C50" s="129">
        <v>2333</v>
      </c>
      <c r="D50" s="129"/>
      <c r="E50" s="129"/>
      <c r="F50" s="129"/>
      <c r="G50" s="129">
        <v>466</v>
      </c>
      <c r="H50" s="129"/>
      <c r="I50" s="129"/>
      <c r="J50" s="129"/>
      <c r="K50" s="129">
        <f>SUM(C50:J50)</f>
        <v>2799</v>
      </c>
      <c r="L50" s="141"/>
      <c r="M50" s="31"/>
    </row>
    <row r="51" spans="1:13" s="32" customFormat="1" ht="12.75" customHeight="1">
      <c r="A51" s="131">
        <v>5</v>
      </c>
      <c r="B51" s="132" t="s">
        <v>69</v>
      </c>
      <c r="C51" s="132">
        <v>511</v>
      </c>
      <c r="D51" s="132"/>
      <c r="E51" s="132"/>
      <c r="F51" s="132"/>
      <c r="G51" s="132">
        <v>115</v>
      </c>
      <c r="H51" s="132"/>
      <c r="I51" s="132"/>
      <c r="J51" s="132"/>
      <c r="K51" s="132">
        <f>SUM(C51:J51)</f>
        <v>626</v>
      </c>
      <c r="L51" s="133"/>
      <c r="M51" s="31"/>
    </row>
    <row r="52" spans="1:13" s="32" customFormat="1" ht="12.75" customHeight="1">
      <c r="A52" s="134"/>
      <c r="B52" s="130" t="s">
        <v>18</v>
      </c>
      <c r="C52" s="130">
        <v>1405</v>
      </c>
      <c r="D52" s="130"/>
      <c r="E52" s="130"/>
      <c r="F52" s="130"/>
      <c r="G52" s="130"/>
      <c r="H52" s="130"/>
      <c r="I52" s="130"/>
      <c r="J52" s="130"/>
      <c r="K52" s="130">
        <f>SUM(C52:J52)</f>
        <v>1405</v>
      </c>
      <c r="L52" s="135"/>
      <c r="M52" s="31"/>
    </row>
    <row r="53" spans="1:13" s="32" customFormat="1" ht="12.75" customHeight="1" thickBot="1">
      <c r="A53" s="136"/>
      <c r="B53" s="137" t="s">
        <v>89</v>
      </c>
      <c r="C53" s="137">
        <f>SUM(C51:C52)</f>
        <v>1916</v>
      </c>
      <c r="D53" s="137">
        <f aca="true" t="shared" si="19" ref="D53:L53">SUM(D51:D52)</f>
        <v>0</v>
      </c>
      <c r="E53" s="137">
        <f t="shared" si="19"/>
        <v>0</v>
      </c>
      <c r="F53" s="137">
        <f t="shared" si="19"/>
        <v>0</v>
      </c>
      <c r="G53" s="137">
        <f t="shared" si="19"/>
        <v>115</v>
      </c>
      <c r="H53" s="137">
        <f t="shared" si="19"/>
        <v>0</v>
      </c>
      <c r="I53" s="137">
        <f t="shared" si="19"/>
        <v>0</v>
      </c>
      <c r="J53" s="137">
        <f t="shared" si="19"/>
        <v>0</v>
      </c>
      <c r="K53" s="137">
        <f t="shared" si="19"/>
        <v>2031</v>
      </c>
      <c r="L53" s="138">
        <f t="shared" si="19"/>
        <v>0</v>
      </c>
      <c r="M53" s="31"/>
    </row>
    <row r="54" spans="1:13" s="30" customFormat="1" ht="12.75" customHeight="1">
      <c r="A54" s="75"/>
      <c r="B54" s="76" t="s">
        <v>84</v>
      </c>
      <c r="C54" s="76">
        <f aca="true" t="shared" si="20" ref="C54:L54">C40+C50+C47+C51</f>
        <v>4111</v>
      </c>
      <c r="D54" s="76">
        <f t="shared" si="20"/>
        <v>0</v>
      </c>
      <c r="E54" s="76">
        <f t="shared" si="20"/>
        <v>800</v>
      </c>
      <c r="F54" s="76">
        <f t="shared" si="20"/>
        <v>0</v>
      </c>
      <c r="G54" s="76">
        <f t="shared" si="20"/>
        <v>1036</v>
      </c>
      <c r="H54" s="76">
        <f t="shared" si="20"/>
        <v>0</v>
      </c>
      <c r="I54" s="76">
        <f t="shared" si="20"/>
        <v>0</v>
      </c>
      <c r="J54" s="76">
        <f t="shared" si="20"/>
        <v>0</v>
      </c>
      <c r="K54" s="76">
        <f t="shared" si="20"/>
        <v>5947</v>
      </c>
      <c r="L54" s="77">
        <f t="shared" si="20"/>
        <v>0</v>
      </c>
      <c r="M54" s="29"/>
    </row>
    <row r="55" spans="1:12" s="33" customFormat="1" ht="12.75">
      <c r="A55" s="78"/>
      <c r="B55" s="79" t="s">
        <v>18</v>
      </c>
      <c r="C55" s="79">
        <f aca="true" t="shared" si="21" ref="C55:L55">C41+C48+C52</f>
        <v>1551</v>
      </c>
      <c r="D55" s="79">
        <f t="shared" si="21"/>
        <v>0</v>
      </c>
      <c r="E55" s="79">
        <f t="shared" si="21"/>
        <v>0</v>
      </c>
      <c r="F55" s="79">
        <f t="shared" si="21"/>
        <v>0</v>
      </c>
      <c r="G55" s="79">
        <f t="shared" si="21"/>
        <v>29</v>
      </c>
      <c r="H55" s="79">
        <f t="shared" si="21"/>
        <v>0</v>
      </c>
      <c r="I55" s="79">
        <f t="shared" si="21"/>
        <v>0</v>
      </c>
      <c r="J55" s="79">
        <f t="shared" si="21"/>
        <v>0</v>
      </c>
      <c r="K55" s="79">
        <f t="shared" si="21"/>
        <v>1660</v>
      </c>
      <c r="L55" s="79">
        <f t="shared" si="21"/>
        <v>0</v>
      </c>
    </row>
    <row r="56" spans="1:12" s="33" customFormat="1" ht="13.5" thickBot="1">
      <c r="A56" s="80"/>
      <c r="B56" s="81" t="s">
        <v>85</v>
      </c>
      <c r="C56" s="81">
        <f>C54+C55</f>
        <v>5662</v>
      </c>
      <c r="D56" s="81">
        <f aca="true" t="shared" si="22" ref="D56:L56">D54+D55</f>
        <v>0</v>
      </c>
      <c r="E56" s="81">
        <f t="shared" si="22"/>
        <v>800</v>
      </c>
      <c r="F56" s="81">
        <f t="shared" si="22"/>
        <v>0</v>
      </c>
      <c r="G56" s="81">
        <f t="shared" si="22"/>
        <v>1065</v>
      </c>
      <c r="H56" s="81">
        <f t="shared" si="22"/>
        <v>0</v>
      </c>
      <c r="I56" s="81">
        <f t="shared" si="22"/>
        <v>0</v>
      </c>
      <c r="J56" s="81">
        <f t="shared" si="22"/>
        <v>0</v>
      </c>
      <c r="K56" s="81">
        <f t="shared" si="22"/>
        <v>7607</v>
      </c>
      <c r="L56" s="82">
        <f t="shared" si="22"/>
        <v>0</v>
      </c>
    </row>
    <row r="57" spans="1:12" s="24" customFormat="1" ht="12.75">
      <c r="A57" s="83"/>
      <c r="B57" s="84" t="s">
        <v>86</v>
      </c>
      <c r="C57" s="84">
        <f>C6+C22+C35+C54</f>
        <v>4361</v>
      </c>
      <c r="D57" s="84">
        <f>D6+D22+D35+D54</f>
        <v>5400</v>
      </c>
      <c r="E57" s="84">
        <f>E6+E22+E35+E54</f>
        <v>1839</v>
      </c>
      <c r="F57" s="84">
        <f>F6+F22+F35+F54</f>
        <v>9771</v>
      </c>
      <c r="G57" s="84">
        <f>G6+G22+G35+G54</f>
        <v>6874</v>
      </c>
      <c r="H57" s="84">
        <f>H6+H22+H35+H54</f>
        <v>1500</v>
      </c>
      <c r="I57" s="84">
        <f>I6+I22+I35+I54</f>
        <v>25333</v>
      </c>
      <c r="J57" s="84">
        <f>J6+J22+J35+J54</f>
        <v>0</v>
      </c>
      <c r="K57" s="84">
        <f>K6+K22+K35+K54</f>
        <v>55078</v>
      </c>
      <c r="L57" s="84">
        <f>L6+L22+L35+L54</f>
        <v>7000</v>
      </c>
    </row>
    <row r="58" spans="1:12" s="24" customFormat="1" ht="12.75">
      <c r="A58" s="85"/>
      <c r="B58" s="86" t="s">
        <v>17</v>
      </c>
      <c r="C58" s="86">
        <f>C23+C55</f>
        <v>1551</v>
      </c>
      <c r="D58" s="86">
        <f>D23+D55</f>
        <v>0</v>
      </c>
      <c r="E58" s="86">
        <f>E23+E55</f>
        <v>-687</v>
      </c>
      <c r="F58" s="86">
        <f>F23+F55</f>
        <v>-5581</v>
      </c>
      <c r="G58" s="86">
        <f>G23+G55</f>
        <v>-126</v>
      </c>
      <c r="H58" s="86">
        <f>H23+H55</f>
        <v>-1250</v>
      </c>
      <c r="I58" s="86">
        <f>I23+I55</f>
        <v>0</v>
      </c>
      <c r="J58" s="86">
        <f>J23+J55</f>
        <v>0</v>
      </c>
      <c r="K58" s="86">
        <f>K23+K55</f>
        <v>-6013</v>
      </c>
      <c r="L58" s="86">
        <f>L23+L55</f>
        <v>0</v>
      </c>
    </row>
    <row r="59" spans="1:13" s="24" customFormat="1" ht="13.5" thickBot="1">
      <c r="A59" s="88"/>
      <c r="B59" s="89" t="s">
        <v>87</v>
      </c>
      <c r="C59" s="89">
        <f>C6+C24+C56+C35</f>
        <v>5912</v>
      </c>
      <c r="D59" s="89">
        <f>D6+D24+D56+D35</f>
        <v>5400</v>
      </c>
      <c r="E59" s="89">
        <f>E6+E24+E56+E35</f>
        <v>1152</v>
      </c>
      <c r="F59" s="89">
        <f>F6+F24+F56+F35</f>
        <v>4190</v>
      </c>
      <c r="G59" s="89">
        <f>G6+G24+G56+G35</f>
        <v>6748</v>
      </c>
      <c r="H59" s="89">
        <f>H6+H24+H56+H35</f>
        <v>250</v>
      </c>
      <c r="I59" s="89">
        <f>I6+I24+I56+I35</f>
        <v>25333</v>
      </c>
      <c r="J59" s="89">
        <f>J6+J24+J56+J35</f>
        <v>0</v>
      </c>
      <c r="K59" s="89">
        <f>K6+K24+K56+K35</f>
        <v>49065</v>
      </c>
      <c r="L59" s="89">
        <f>L6+L24+L56+L35</f>
        <v>7000</v>
      </c>
      <c r="M59" s="164"/>
    </row>
    <row r="60" spans="1:12" s="34" customFormat="1" ht="14.25" thickBot="1">
      <c r="A60" s="90" t="s">
        <v>51</v>
      </c>
      <c r="B60" s="91" t="s">
        <v>52</v>
      </c>
      <c r="C60" s="91">
        <v>230</v>
      </c>
      <c r="D60" s="91"/>
      <c r="E60" s="91"/>
      <c r="F60" s="91"/>
      <c r="G60" s="91">
        <v>46</v>
      </c>
      <c r="H60" s="91"/>
      <c r="I60" s="91"/>
      <c r="J60" s="91"/>
      <c r="K60" s="91">
        <f>SUM(C60:J60)</f>
        <v>276</v>
      </c>
      <c r="L60" s="92"/>
    </row>
    <row r="61" spans="1:12" s="24" customFormat="1" ht="12.75">
      <c r="A61" s="93"/>
      <c r="B61" s="94" t="s">
        <v>88</v>
      </c>
      <c r="C61" s="94">
        <f>C57+C60</f>
        <v>4591</v>
      </c>
      <c r="D61" s="94">
        <f aca="true" t="shared" si="23" ref="D61:L61">D57+D60</f>
        <v>5400</v>
      </c>
      <c r="E61" s="94">
        <f t="shared" si="23"/>
        <v>1839</v>
      </c>
      <c r="F61" s="94">
        <f t="shared" si="23"/>
        <v>9771</v>
      </c>
      <c r="G61" s="94">
        <f t="shared" si="23"/>
        <v>6920</v>
      </c>
      <c r="H61" s="94">
        <f t="shared" si="23"/>
        <v>1500</v>
      </c>
      <c r="I61" s="94">
        <f t="shared" si="23"/>
        <v>25333</v>
      </c>
      <c r="J61" s="94">
        <f t="shared" si="23"/>
        <v>0</v>
      </c>
      <c r="K61" s="94">
        <f t="shared" si="23"/>
        <v>55354</v>
      </c>
      <c r="L61" s="95">
        <f t="shared" si="23"/>
        <v>7000</v>
      </c>
    </row>
    <row r="62" spans="1:12" s="24" customFormat="1" ht="12.75">
      <c r="A62" s="85"/>
      <c r="B62" s="86" t="s">
        <v>17</v>
      </c>
      <c r="C62" s="86">
        <f>C58</f>
        <v>1551</v>
      </c>
      <c r="D62" s="86">
        <f aca="true" t="shared" si="24" ref="D62:L62">D58</f>
        <v>0</v>
      </c>
      <c r="E62" s="86">
        <f t="shared" si="24"/>
        <v>-687</v>
      </c>
      <c r="F62" s="86">
        <f t="shared" si="24"/>
        <v>-5581</v>
      </c>
      <c r="G62" s="86">
        <f t="shared" si="24"/>
        <v>-126</v>
      </c>
      <c r="H62" s="86">
        <f t="shared" si="24"/>
        <v>-1250</v>
      </c>
      <c r="I62" s="86">
        <f t="shared" si="24"/>
        <v>0</v>
      </c>
      <c r="J62" s="86">
        <f t="shared" si="24"/>
        <v>0</v>
      </c>
      <c r="K62" s="86">
        <f t="shared" si="24"/>
        <v>-6013</v>
      </c>
      <c r="L62" s="87">
        <f t="shared" si="24"/>
        <v>0</v>
      </c>
    </row>
    <row r="63" spans="1:12" s="24" customFormat="1" ht="13.5" thickBot="1">
      <c r="A63" s="96"/>
      <c r="B63" s="97" t="s">
        <v>53</v>
      </c>
      <c r="C63" s="98">
        <f>C61+C62</f>
        <v>6142</v>
      </c>
      <c r="D63" s="98">
        <f aca="true" t="shared" si="25" ref="D63:L63">D61+D62</f>
        <v>5400</v>
      </c>
      <c r="E63" s="98">
        <f t="shared" si="25"/>
        <v>1152</v>
      </c>
      <c r="F63" s="98">
        <f t="shared" si="25"/>
        <v>4190</v>
      </c>
      <c r="G63" s="98">
        <f t="shared" si="25"/>
        <v>6794</v>
      </c>
      <c r="H63" s="98">
        <f t="shared" si="25"/>
        <v>250</v>
      </c>
      <c r="I63" s="98">
        <f t="shared" si="25"/>
        <v>25333</v>
      </c>
      <c r="J63" s="98">
        <f t="shared" si="25"/>
        <v>0</v>
      </c>
      <c r="K63" s="98">
        <f t="shared" si="25"/>
        <v>49341</v>
      </c>
      <c r="L63" s="99">
        <f t="shared" si="25"/>
        <v>7000</v>
      </c>
    </row>
  </sheetData>
  <mergeCells count="2">
    <mergeCell ref="A1:K1"/>
    <mergeCell ref="A2:K2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2007-01-04T10:39:17Z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