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<sst xmlns="http://schemas.openxmlformats.org/spreadsheetml/2006/main" count="163" uniqueCount="130">
  <si>
    <t>Könyvtár</t>
  </si>
  <si>
    <t>Cím</t>
  </si>
  <si>
    <t>Szakfeladat</t>
  </si>
  <si>
    <t>Műk.bev.</t>
  </si>
  <si>
    <t>Helyi adó</t>
  </si>
  <si>
    <t>Áteng.adó</t>
  </si>
  <si>
    <t>Közp.tám</t>
  </si>
  <si>
    <t>Műk.átv.</t>
  </si>
  <si>
    <t>Fejl.célú b.</t>
  </si>
  <si>
    <t>Fejl.átv.</t>
  </si>
  <si>
    <t>Pénzmaradv.</t>
  </si>
  <si>
    <t>Bev.össz.</t>
  </si>
  <si>
    <t>Kisegítő mg. Feladatok</t>
  </si>
  <si>
    <t>Iskolai int. Étkeztetés</t>
  </si>
  <si>
    <t>Munkahelyi vendéglátás</t>
  </si>
  <si>
    <t>Műk.hitel</t>
  </si>
  <si>
    <t>1000 Ft-ban</t>
  </si>
  <si>
    <t>1 1</t>
  </si>
  <si>
    <t xml:space="preserve"> 1 2 2</t>
  </si>
  <si>
    <t xml:space="preserve">1 2 5 </t>
  </si>
  <si>
    <t xml:space="preserve">1 2 8 </t>
  </si>
  <si>
    <t xml:space="preserve">1 2 6 </t>
  </si>
  <si>
    <t>Település vízellátás</t>
  </si>
  <si>
    <t xml:space="preserve">1 2 7 </t>
  </si>
  <si>
    <t>köztemető fenntartás</t>
  </si>
  <si>
    <t>1 2</t>
  </si>
  <si>
    <t>Házi szociális gondozás</t>
  </si>
  <si>
    <t>Szociális étkezés</t>
  </si>
  <si>
    <t xml:space="preserve">1 3 </t>
  </si>
  <si>
    <t>Szociális ellátás össz.</t>
  </si>
  <si>
    <t>1 4 1</t>
  </si>
  <si>
    <t>Polgári védelem</t>
  </si>
  <si>
    <t>1 4 2</t>
  </si>
  <si>
    <t xml:space="preserve">1 4 </t>
  </si>
  <si>
    <t>Katasztrófa véd.össz.</t>
  </si>
  <si>
    <t>Telep. Üzemelt.össz.</t>
  </si>
  <si>
    <t>Város és község rend.</t>
  </si>
  <si>
    <t>Önkorm. igazg.tev.</t>
  </si>
  <si>
    <t>1 5 1</t>
  </si>
  <si>
    <t>1 5 2</t>
  </si>
  <si>
    <t>Saját ingatlan haszn.</t>
  </si>
  <si>
    <t>1 5 3</t>
  </si>
  <si>
    <t>Önk.intézményi ell.</t>
  </si>
  <si>
    <t xml:space="preserve">1 5 8 </t>
  </si>
  <si>
    <t>Önk.felad.nem tervezh.</t>
  </si>
  <si>
    <t>1 5</t>
  </si>
  <si>
    <t>Egyéb felad. Össz.</t>
  </si>
  <si>
    <t>Polg. Hiv. összesen</t>
  </si>
  <si>
    <t>2 3</t>
  </si>
  <si>
    <t>Óvodai intézm. Étkezt.</t>
  </si>
  <si>
    <t xml:space="preserve">3 4 </t>
  </si>
  <si>
    <t>3 5</t>
  </si>
  <si>
    <t>Iskolai int. Vagyon m.</t>
  </si>
  <si>
    <t>1 2 3</t>
  </si>
  <si>
    <t>Ált. isk. ellát. Össz.</t>
  </si>
  <si>
    <t>4 1</t>
  </si>
  <si>
    <t>Háziorvosi szolgálat</t>
  </si>
  <si>
    <t>4 3</t>
  </si>
  <si>
    <t>Eü. egyéb feladatok</t>
  </si>
  <si>
    <t xml:space="preserve">4 4 </t>
  </si>
  <si>
    <t>Fogorvosi ellátás</t>
  </si>
  <si>
    <t>4 5</t>
  </si>
  <si>
    <t>Védőnői szolgálat</t>
  </si>
  <si>
    <t xml:space="preserve">4 6 </t>
  </si>
  <si>
    <t xml:space="preserve">4 7 </t>
  </si>
  <si>
    <t>Eü.ellátás  össz.</t>
  </si>
  <si>
    <t>Részben önáll.gazd.</t>
  </si>
  <si>
    <t>6 1</t>
  </si>
  <si>
    <t>6 2</t>
  </si>
  <si>
    <t>Művelődési központ</t>
  </si>
  <si>
    <t>Művk. és könyvt össz</t>
  </si>
  <si>
    <t>Települési hulladék k.</t>
  </si>
  <si>
    <t>Hivatásos önk. Tűzolt.</t>
  </si>
  <si>
    <t>1 5 9</t>
  </si>
  <si>
    <t>Finanszírozási műv. elsz.</t>
  </si>
  <si>
    <t>1 3 2</t>
  </si>
  <si>
    <t xml:space="preserve">1 7 1 </t>
  </si>
  <si>
    <t>Cigány kisebbs.önkorm.</t>
  </si>
  <si>
    <t>Egyéb bev.</t>
  </si>
  <si>
    <t>Fejl.hitel</t>
  </si>
  <si>
    <t>Szennyvízkezelés</t>
  </si>
  <si>
    <t>Önkéntes tűzoltóság</t>
  </si>
  <si>
    <t>Kiegészítő alapellátás.</t>
  </si>
  <si>
    <t>1 1 2</t>
  </si>
  <si>
    <t>1 2 4</t>
  </si>
  <si>
    <t>Pótelőirányzat</t>
  </si>
  <si>
    <t>Város és k.rend. mód. előir</t>
  </si>
  <si>
    <t>Település üz. mód. előir.</t>
  </si>
  <si>
    <t>1 3 5</t>
  </si>
  <si>
    <t>1 3 6</t>
  </si>
  <si>
    <t>Eseti pénzb. szoc.ellát.</t>
  </si>
  <si>
    <t>1 3 3</t>
  </si>
  <si>
    <t>Finansz. műv. mód. előir.</t>
  </si>
  <si>
    <t>Cigány K. mód. előir.</t>
  </si>
  <si>
    <t>1 7 2</t>
  </si>
  <si>
    <t>1 7</t>
  </si>
  <si>
    <t>Kisebbs. önk.  összesen</t>
  </si>
  <si>
    <t>Kisebbs. önk. mód.előir.</t>
  </si>
  <si>
    <t>Egyéb felad. mód. előir.</t>
  </si>
  <si>
    <t>Polg. Hiv. mód.előir.össz.</t>
  </si>
  <si>
    <t>Eseti p. szoc. mód.előir.</t>
  </si>
  <si>
    <t>Szoc. ellátás mód. ei. ö.</t>
  </si>
  <si>
    <t>3 1</t>
  </si>
  <si>
    <t>Ált. isk. ell. mód. előir.</t>
  </si>
  <si>
    <t xml:space="preserve">1 5 5 </t>
  </si>
  <si>
    <t>Eü. ellátás mód. előir.</t>
  </si>
  <si>
    <t>Részben önálló. mód.ei.</t>
  </si>
  <si>
    <t>Pótelőirányzat össz.</t>
  </si>
  <si>
    <t>Önk. fekad, mód.előir.</t>
  </si>
  <si>
    <t>Polg.Hiv.mód. előir.össz.</t>
  </si>
  <si>
    <t>2 1</t>
  </si>
  <si>
    <t>Óvodai ellátás mód.előir.</t>
  </si>
  <si>
    <t>Pótelőirányzat  összesen</t>
  </si>
  <si>
    <t xml:space="preserve">Óvodai. ell. mód. össz. </t>
  </si>
  <si>
    <t>Ált. iskola mód.előir.</t>
  </si>
  <si>
    <t>Ált. isk. mód. előir.</t>
  </si>
  <si>
    <t xml:space="preserve">Szlovák K. mód. előir. </t>
  </si>
  <si>
    <t>Anya és gyermek véd.mód.</t>
  </si>
  <si>
    <t>Bevételek összesen IV.hó</t>
  </si>
  <si>
    <t>Óvodai ellátás mód.ei.</t>
  </si>
  <si>
    <t>Pütelőirányzat</t>
  </si>
  <si>
    <t>Módosított előirányzat</t>
  </si>
  <si>
    <t>Egyéb szórakoztató tev.</t>
  </si>
  <si>
    <t>Népszavazás mód. előir.</t>
  </si>
  <si>
    <t>Helyi közút lét módosított.</t>
  </si>
  <si>
    <t xml:space="preserve"> Rendszeres gyv, pénzbeni</t>
  </si>
  <si>
    <t>Rendszeres gyv. mód. előir.</t>
  </si>
  <si>
    <t>módosított előirányzat</t>
  </si>
  <si>
    <t>Bevét. mód. ei. össz.X.hó</t>
  </si>
  <si>
    <t>2. számú melléklet  a14/2005. (X.7.) önkormányzati  rendelethez
Rétság Város Önkormányzat  2005. évi módosított költségvetésének szakfeladatos   bevételei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</si>
</sst>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3" fontId="6" fillId="0" borderId="21" xfId="0" applyNumberFormat="1" applyFont="1" applyBorder="1" applyAlignment="1">
      <alignment/>
    </xf>
    <xf numFmtId="0" fontId="7" fillId="0" borderId="9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8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8" fillId="0" borderId="9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4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7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22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0" fontId="7" fillId="2" borderId="17" xfId="0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7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8" fillId="2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32" xfId="0" applyFont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7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7" fillId="2" borderId="35" xfId="0" applyFont="1" applyFill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tabSelected="1" zoomScale="105" zoomScaleNormal="105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9.00390625" style="0" customWidth="1"/>
    <col min="3" max="5" width="7.7109375" style="0" customWidth="1"/>
    <col min="6" max="6" width="8.140625" style="0" customWidth="1"/>
    <col min="7" max="7" width="8.8515625" style="0" customWidth="1"/>
    <col min="8" max="8" width="7.7109375" style="0" customWidth="1"/>
    <col min="9" max="9" width="8.7109375" style="0" customWidth="1"/>
    <col min="10" max="10" width="7.28125" style="0" customWidth="1"/>
    <col min="12" max="12" width="8.00390625" style="0" customWidth="1"/>
    <col min="14" max="14" width="10.7109375" style="0" customWidth="1"/>
    <col min="16" max="16" width="10.00390625" style="0" bestFit="1" customWidth="1"/>
  </cols>
  <sheetData>
    <row r="1" spans="1:14" ht="39.75" customHeight="1">
      <c r="A1" s="120" t="s">
        <v>129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0.5" customHeight="1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8" t="s">
        <v>16</v>
      </c>
      <c r="N2" s="119"/>
    </row>
    <row r="3" spans="1:22" s="4" customFormat="1" ht="10.5" customHeight="1" thickBot="1">
      <c r="A3" s="114" t="s">
        <v>1</v>
      </c>
      <c r="B3" s="65" t="s">
        <v>2</v>
      </c>
      <c r="C3" s="66" t="s">
        <v>3</v>
      </c>
      <c r="D3" s="66" t="s">
        <v>78</v>
      </c>
      <c r="E3" s="66" t="s">
        <v>7</v>
      </c>
      <c r="F3" s="66" t="s">
        <v>4</v>
      </c>
      <c r="G3" s="66" t="s">
        <v>5</v>
      </c>
      <c r="H3" s="66" t="s">
        <v>15</v>
      </c>
      <c r="I3" s="66" t="s">
        <v>6</v>
      </c>
      <c r="J3" s="66" t="s">
        <v>8</v>
      </c>
      <c r="K3" s="66" t="s">
        <v>79</v>
      </c>
      <c r="L3" s="66" t="s">
        <v>9</v>
      </c>
      <c r="M3" s="66" t="s">
        <v>10</v>
      </c>
      <c r="N3" s="67" t="s">
        <v>11</v>
      </c>
      <c r="O3" s="6"/>
      <c r="P3" s="6"/>
      <c r="Q3" s="6"/>
      <c r="R3" s="6"/>
      <c r="S3" s="6"/>
      <c r="T3" s="6"/>
      <c r="U3" s="6"/>
      <c r="V3" s="6"/>
    </row>
    <row r="4" spans="1:14" s="1" customFormat="1" ht="10.5" customHeight="1">
      <c r="A4" s="91" t="s">
        <v>17</v>
      </c>
      <c r="B4" s="33" t="s">
        <v>37</v>
      </c>
      <c r="C4" s="34">
        <v>2396</v>
      </c>
      <c r="D4" s="34"/>
      <c r="E4" s="34">
        <v>200</v>
      </c>
      <c r="F4" s="34"/>
      <c r="G4" s="34"/>
      <c r="H4" s="34"/>
      <c r="I4" s="34"/>
      <c r="J4" s="34"/>
      <c r="K4" s="34"/>
      <c r="L4" s="34"/>
      <c r="M4" s="34"/>
      <c r="N4" s="46">
        <f>SUM(C4:M4)</f>
        <v>2596</v>
      </c>
    </row>
    <row r="5" spans="1:14" s="1" customFormat="1" ht="10.5" customHeight="1">
      <c r="A5" s="92"/>
      <c r="B5" s="35" t="s">
        <v>85</v>
      </c>
      <c r="C5" s="36"/>
      <c r="D5" s="36"/>
      <c r="E5" s="36">
        <v>-200</v>
      </c>
      <c r="F5" s="36"/>
      <c r="G5" s="36"/>
      <c r="H5" s="36"/>
      <c r="I5" s="36"/>
      <c r="J5" s="36"/>
      <c r="K5" s="36"/>
      <c r="L5" s="36"/>
      <c r="M5" s="36"/>
      <c r="N5" s="54">
        <f>SUM(C5:M5)</f>
        <v>-200</v>
      </c>
    </row>
    <row r="6" spans="1:14" s="1" customFormat="1" ht="10.5" customHeight="1" thickBot="1">
      <c r="A6" s="93"/>
      <c r="B6" s="39" t="s">
        <v>127</v>
      </c>
      <c r="C6" s="40">
        <f>SUM(C4:C5)</f>
        <v>2396</v>
      </c>
      <c r="D6" s="40">
        <f aca="true" t="shared" si="0" ref="D6:N6">SUM(D4:D5)</f>
        <v>0</v>
      </c>
      <c r="E6" s="40">
        <f t="shared" si="0"/>
        <v>0</v>
      </c>
      <c r="F6" s="40">
        <f t="shared" si="0"/>
        <v>0</v>
      </c>
      <c r="G6" s="40">
        <f t="shared" si="0"/>
        <v>0</v>
      </c>
      <c r="H6" s="40">
        <f t="shared" si="0"/>
        <v>0</v>
      </c>
      <c r="I6" s="40">
        <f t="shared" si="0"/>
        <v>0</v>
      </c>
      <c r="J6" s="40">
        <f t="shared" si="0"/>
        <v>0</v>
      </c>
      <c r="K6" s="40">
        <f t="shared" si="0"/>
        <v>0</v>
      </c>
      <c r="L6" s="40">
        <f t="shared" si="0"/>
        <v>0</v>
      </c>
      <c r="M6" s="40">
        <f t="shared" si="0"/>
        <v>0</v>
      </c>
      <c r="N6" s="47">
        <f t="shared" si="0"/>
        <v>2396</v>
      </c>
    </row>
    <row r="7" spans="1:14" s="1" customFormat="1" ht="10.5" customHeight="1" thickBot="1">
      <c r="A7" s="115" t="s">
        <v>83</v>
      </c>
      <c r="B7" s="68" t="s">
        <v>123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>
        <f>SUM(C7:M7)</f>
        <v>0</v>
      </c>
    </row>
    <row r="8" spans="1:14" ht="10.5" customHeight="1">
      <c r="A8" s="102" t="s">
        <v>18</v>
      </c>
      <c r="B8" s="15" t="s">
        <v>12</v>
      </c>
      <c r="C8" s="16">
        <v>615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7">
        <f aca="true" t="shared" si="1" ref="N8:N17">SUM(C8:M8)</f>
        <v>615</v>
      </c>
    </row>
    <row r="9" spans="1:14" ht="10.5" customHeight="1">
      <c r="A9" s="100" t="s">
        <v>53</v>
      </c>
      <c r="B9" s="23" t="s">
        <v>71</v>
      </c>
      <c r="C9" s="18">
        <v>6947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24">
        <f t="shared" si="1"/>
        <v>6947</v>
      </c>
    </row>
    <row r="10" spans="1:14" ht="10.5" customHeight="1" thickBot="1">
      <c r="A10" s="108" t="s">
        <v>84</v>
      </c>
      <c r="B10" s="31" t="s">
        <v>124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>
        <v>250</v>
      </c>
      <c r="N10" s="32">
        <f>SUM(C10:M10)</f>
        <v>250</v>
      </c>
    </row>
    <row r="11" spans="1:14" ht="10.5" customHeight="1">
      <c r="A11" s="99" t="s">
        <v>19</v>
      </c>
      <c r="B11" s="20" t="s">
        <v>36</v>
      </c>
      <c r="C11" s="21"/>
      <c r="D11" s="21"/>
      <c r="E11" s="21">
        <v>6876</v>
      </c>
      <c r="F11" s="21"/>
      <c r="G11" s="21"/>
      <c r="H11" s="21"/>
      <c r="I11" s="21"/>
      <c r="J11" s="21"/>
      <c r="K11" s="21"/>
      <c r="L11" s="21">
        <v>1500</v>
      </c>
      <c r="M11" s="21">
        <v>4226</v>
      </c>
      <c r="N11" s="22">
        <f t="shared" si="1"/>
        <v>12602</v>
      </c>
    </row>
    <row r="12" spans="1:14" ht="10.5" customHeight="1">
      <c r="A12" s="100"/>
      <c r="B12" s="23" t="s">
        <v>85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4">
        <f>SUM(C12:M12)</f>
        <v>0</v>
      </c>
    </row>
    <row r="13" spans="1:14" ht="10.5" customHeight="1" thickBot="1">
      <c r="A13" s="101"/>
      <c r="B13" s="25" t="s">
        <v>86</v>
      </c>
      <c r="C13" s="26">
        <f>SUM(C11:C12)</f>
        <v>0</v>
      </c>
      <c r="D13" s="26">
        <f aca="true" t="shared" si="2" ref="D13:N13">SUM(D11:D12)</f>
        <v>0</v>
      </c>
      <c r="E13" s="26">
        <f t="shared" si="2"/>
        <v>6876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0</v>
      </c>
      <c r="K13" s="26">
        <f t="shared" si="2"/>
        <v>0</v>
      </c>
      <c r="L13" s="26">
        <f t="shared" si="2"/>
        <v>1500</v>
      </c>
      <c r="M13" s="26">
        <f t="shared" si="2"/>
        <v>4226</v>
      </c>
      <c r="N13" s="27">
        <f t="shared" si="2"/>
        <v>12602</v>
      </c>
    </row>
    <row r="14" spans="1:14" ht="10.5" customHeight="1">
      <c r="A14" s="107" t="s">
        <v>21</v>
      </c>
      <c r="B14" s="28" t="s">
        <v>22</v>
      </c>
      <c r="C14" s="29">
        <v>54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>
        <f t="shared" si="1"/>
        <v>54</v>
      </c>
    </row>
    <row r="15" spans="1:14" ht="10.5" customHeight="1" thickBot="1">
      <c r="A15" s="108" t="s">
        <v>23</v>
      </c>
      <c r="B15" s="31" t="s">
        <v>24</v>
      </c>
      <c r="C15" s="19">
        <v>234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32">
        <f t="shared" si="1"/>
        <v>234</v>
      </c>
    </row>
    <row r="16" spans="1:14" ht="10.5" customHeight="1">
      <c r="A16" s="99" t="s">
        <v>20</v>
      </c>
      <c r="B16" s="20" t="s">
        <v>80</v>
      </c>
      <c r="C16" s="21"/>
      <c r="D16" s="21"/>
      <c r="E16" s="21"/>
      <c r="F16" s="21"/>
      <c r="G16" s="21"/>
      <c r="H16" s="21"/>
      <c r="I16" s="21"/>
      <c r="J16" s="21"/>
      <c r="K16" s="21"/>
      <c r="L16" s="21">
        <v>1200</v>
      </c>
      <c r="M16" s="21"/>
      <c r="N16" s="22">
        <f t="shared" si="1"/>
        <v>1200</v>
      </c>
    </row>
    <row r="17" spans="1:14" ht="10.5" customHeight="1">
      <c r="A17" s="100"/>
      <c r="B17" s="23" t="s">
        <v>85</v>
      </c>
      <c r="C17" s="18">
        <v>2599</v>
      </c>
      <c r="D17" s="18"/>
      <c r="E17" s="18"/>
      <c r="F17" s="18"/>
      <c r="G17" s="18"/>
      <c r="H17" s="18"/>
      <c r="I17" s="18"/>
      <c r="J17" s="18"/>
      <c r="K17" s="18"/>
      <c r="L17" s="18">
        <v>375</v>
      </c>
      <c r="M17" s="18"/>
      <c r="N17" s="24">
        <f t="shared" si="1"/>
        <v>2974</v>
      </c>
    </row>
    <row r="18" spans="1:14" ht="10.5" customHeight="1" thickBot="1">
      <c r="A18" s="101"/>
      <c r="B18" s="25" t="s">
        <v>121</v>
      </c>
      <c r="C18" s="26">
        <f>SUM(C16:C17)</f>
        <v>2599</v>
      </c>
      <c r="D18" s="26">
        <f aca="true" t="shared" si="3" ref="D18:N18">SUM(D16:D17)</f>
        <v>0</v>
      </c>
      <c r="E18" s="26">
        <f t="shared" si="3"/>
        <v>0</v>
      </c>
      <c r="F18" s="26">
        <f t="shared" si="3"/>
        <v>0</v>
      </c>
      <c r="G18" s="26">
        <f t="shared" si="3"/>
        <v>0</v>
      </c>
      <c r="H18" s="26">
        <f t="shared" si="3"/>
        <v>0</v>
      </c>
      <c r="I18" s="26">
        <f t="shared" si="3"/>
        <v>0</v>
      </c>
      <c r="J18" s="26">
        <f t="shared" si="3"/>
        <v>0</v>
      </c>
      <c r="K18" s="26">
        <f t="shared" si="3"/>
        <v>0</v>
      </c>
      <c r="L18" s="26">
        <f t="shared" si="3"/>
        <v>1575</v>
      </c>
      <c r="M18" s="26">
        <f t="shared" si="3"/>
        <v>0</v>
      </c>
      <c r="N18" s="27">
        <f t="shared" si="3"/>
        <v>4174</v>
      </c>
    </row>
    <row r="19" spans="1:14" s="1" customFormat="1" ht="10.5" customHeight="1">
      <c r="A19" s="112" t="s">
        <v>25</v>
      </c>
      <c r="B19" s="74" t="s">
        <v>35</v>
      </c>
      <c r="C19" s="75">
        <f aca="true" t="shared" si="4" ref="C19:N19">C8+C9+C11+C14+C15+C16+C10</f>
        <v>7850</v>
      </c>
      <c r="D19" s="75">
        <f t="shared" si="4"/>
        <v>0</v>
      </c>
      <c r="E19" s="75">
        <f t="shared" si="4"/>
        <v>6876</v>
      </c>
      <c r="F19" s="75">
        <f t="shared" si="4"/>
        <v>0</v>
      </c>
      <c r="G19" s="75">
        <f t="shared" si="4"/>
        <v>0</v>
      </c>
      <c r="H19" s="75">
        <f t="shared" si="4"/>
        <v>0</v>
      </c>
      <c r="I19" s="75">
        <f t="shared" si="4"/>
        <v>0</v>
      </c>
      <c r="J19" s="75">
        <f t="shared" si="4"/>
        <v>0</v>
      </c>
      <c r="K19" s="75">
        <f t="shared" si="4"/>
        <v>0</v>
      </c>
      <c r="L19" s="75">
        <f t="shared" si="4"/>
        <v>2700</v>
      </c>
      <c r="M19" s="75">
        <f t="shared" si="4"/>
        <v>4476</v>
      </c>
      <c r="N19" s="83">
        <f t="shared" si="4"/>
        <v>21902</v>
      </c>
    </row>
    <row r="20" spans="1:14" s="1" customFormat="1" ht="10.5" customHeight="1">
      <c r="A20" s="92"/>
      <c r="B20" s="35" t="s">
        <v>85</v>
      </c>
      <c r="C20" s="36">
        <f>C12+C17</f>
        <v>2599</v>
      </c>
      <c r="D20" s="36">
        <f aca="true" t="shared" si="5" ref="D20:N20">D12+D17</f>
        <v>0</v>
      </c>
      <c r="E20" s="36">
        <f t="shared" si="5"/>
        <v>0</v>
      </c>
      <c r="F20" s="36">
        <f t="shared" si="5"/>
        <v>0</v>
      </c>
      <c r="G20" s="36">
        <f t="shared" si="5"/>
        <v>0</v>
      </c>
      <c r="H20" s="36">
        <f t="shared" si="5"/>
        <v>0</v>
      </c>
      <c r="I20" s="36">
        <f t="shared" si="5"/>
        <v>0</v>
      </c>
      <c r="J20" s="36">
        <f t="shared" si="5"/>
        <v>0</v>
      </c>
      <c r="K20" s="36">
        <f t="shared" si="5"/>
        <v>0</v>
      </c>
      <c r="L20" s="36">
        <f t="shared" si="5"/>
        <v>375</v>
      </c>
      <c r="M20" s="36">
        <f t="shared" si="5"/>
        <v>0</v>
      </c>
      <c r="N20" s="54">
        <f t="shared" si="5"/>
        <v>2974</v>
      </c>
    </row>
    <row r="21" spans="1:14" s="1" customFormat="1" ht="10.5" customHeight="1" thickBot="1">
      <c r="A21" s="95"/>
      <c r="B21" s="37" t="s">
        <v>87</v>
      </c>
      <c r="C21" s="38">
        <f>SUM(C19:C20)</f>
        <v>10449</v>
      </c>
      <c r="D21" s="38">
        <f aca="true" t="shared" si="6" ref="D21:N21">SUM(D19:D20)</f>
        <v>0</v>
      </c>
      <c r="E21" s="38">
        <f t="shared" si="6"/>
        <v>6876</v>
      </c>
      <c r="F21" s="38">
        <f t="shared" si="6"/>
        <v>0</v>
      </c>
      <c r="G21" s="38">
        <f t="shared" si="6"/>
        <v>0</v>
      </c>
      <c r="H21" s="38">
        <f t="shared" si="6"/>
        <v>0</v>
      </c>
      <c r="I21" s="38">
        <f t="shared" si="6"/>
        <v>0</v>
      </c>
      <c r="J21" s="38">
        <f t="shared" si="6"/>
        <v>0</v>
      </c>
      <c r="K21" s="38">
        <f t="shared" si="6"/>
        <v>0</v>
      </c>
      <c r="L21" s="38">
        <f t="shared" si="6"/>
        <v>3075</v>
      </c>
      <c r="M21" s="38">
        <f t="shared" si="6"/>
        <v>4476</v>
      </c>
      <c r="N21" s="51">
        <f t="shared" si="6"/>
        <v>24876</v>
      </c>
    </row>
    <row r="22" spans="1:14" s="2" customFormat="1" ht="10.5" customHeight="1">
      <c r="A22" s="99" t="s">
        <v>75</v>
      </c>
      <c r="B22" s="20" t="s">
        <v>125</v>
      </c>
      <c r="C22" s="21"/>
      <c r="D22" s="21"/>
      <c r="E22" s="21">
        <v>898</v>
      </c>
      <c r="F22" s="21"/>
      <c r="G22" s="21"/>
      <c r="H22" s="21"/>
      <c r="I22" s="21"/>
      <c r="J22" s="21"/>
      <c r="K22" s="21"/>
      <c r="L22" s="21"/>
      <c r="M22" s="21"/>
      <c r="N22" s="22">
        <f>SUM(C22:M22)</f>
        <v>898</v>
      </c>
    </row>
    <row r="23" spans="1:14" s="2" customFormat="1" ht="10.5" customHeight="1">
      <c r="A23" s="100"/>
      <c r="B23" s="23" t="s">
        <v>85</v>
      </c>
      <c r="C23" s="18"/>
      <c r="D23" s="18"/>
      <c r="E23" s="18">
        <v>350</v>
      </c>
      <c r="F23" s="18"/>
      <c r="G23" s="18"/>
      <c r="H23" s="18"/>
      <c r="I23" s="18"/>
      <c r="J23" s="18"/>
      <c r="K23" s="18"/>
      <c r="L23" s="18"/>
      <c r="M23" s="18"/>
      <c r="N23" s="24">
        <f>SUM(C23:M23)</f>
        <v>350</v>
      </c>
    </row>
    <row r="24" spans="1:14" s="2" customFormat="1" ht="10.5" customHeight="1" thickBot="1">
      <c r="A24" s="101"/>
      <c r="B24" s="25" t="s">
        <v>126</v>
      </c>
      <c r="C24" s="26">
        <f>SUM(C22:C23)</f>
        <v>0</v>
      </c>
      <c r="D24" s="26">
        <f aca="true" t="shared" si="7" ref="D24:N24">SUM(D22:D23)</f>
        <v>0</v>
      </c>
      <c r="E24" s="26">
        <f t="shared" si="7"/>
        <v>1248</v>
      </c>
      <c r="F24" s="26">
        <f t="shared" si="7"/>
        <v>0</v>
      </c>
      <c r="G24" s="26">
        <f t="shared" si="7"/>
        <v>0</v>
      </c>
      <c r="H24" s="26">
        <f t="shared" si="7"/>
        <v>0</v>
      </c>
      <c r="I24" s="26">
        <f t="shared" si="7"/>
        <v>0</v>
      </c>
      <c r="J24" s="26">
        <f t="shared" si="7"/>
        <v>0</v>
      </c>
      <c r="K24" s="26">
        <f t="shared" si="7"/>
        <v>0</v>
      </c>
      <c r="L24" s="26">
        <f t="shared" si="7"/>
        <v>0</v>
      </c>
      <c r="M24" s="26">
        <f t="shared" si="7"/>
        <v>0</v>
      </c>
      <c r="N24" s="27">
        <f t="shared" si="7"/>
        <v>1248</v>
      </c>
    </row>
    <row r="25" spans="1:14" s="2" customFormat="1" ht="10.5" customHeight="1">
      <c r="A25" s="107" t="s">
        <v>91</v>
      </c>
      <c r="B25" s="28" t="s">
        <v>90</v>
      </c>
      <c r="C25" s="29"/>
      <c r="D25" s="29"/>
      <c r="E25" s="29">
        <v>2889</v>
      </c>
      <c r="F25" s="29"/>
      <c r="G25" s="29"/>
      <c r="H25" s="29"/>
      <c r="I25" s="29"/>
      <c r="J25" s="29"/>
      <c r="K25" s="29"/>
      <c r="L25" s="29"/>
      <c r="M25" s="29"/>
      <c r="N25" s="30">
        <f>SUM(C25:M25)</f>
        <v>2889</v>
      </c>
    </row>
    <row r="26" spans="1:14" s="2" customFormat="1" ht="10.5" customHeight="1">
      <c r="A26" s="100"/>
      <c r="B26" s="23" t="s">
        <v>85</v>
      </c>
      <c r="C26" s="18"/>
      <c r="D26" s="18"/>
      <c r="E26" s="18">
        <v>2532</v>
      </c>
      <c r="F26" s="18"/>
      <c r="G26" s="18"/>
      <c r="H26" s="18"/>
      <c r="I26" s="18"/>
      <c r="J26" s="18"/>
      <c r="K26" s="18"/>
      <c r="L26" s="18"/>
      <c r="M26" s="18"/>
      <c r="N26" s="24">
        <f>SUM(C26:M26)</f>
        <v>2532</v>
      </c>
    </row>
    <row r="27" spans="1:14" s="2" customFormat="1" ht="10.5" customHeight="1" thickBot="1">
      <c r="A27" s="101"/>
      <c r="B27" s="25" t="s">
        <v>100</v>
      </c>
      <c r="C27" s="26">
        <f>SUM(C25:C26)</f>
        <v>0</v>
      </c>
      <c r="D27" s="26">
        <f aca="true" t="shared" si="8" ref="D27:N27">SUM(D25:D26)</f>
        <v>0</v>
      </c>
      <c r="E27" s="26">
        <f t="shared" si="8"/>
        <v>5421</v>
      </c>
      <c r="F27" s="26">
        <f t="shared" si="8"/>
        <v>0</v>
      </c>
      <c r="G27" s="26">
        <f t="shared" si="8"/>
        <v>0</v>
      </c>
      <c r="H27" s="26">
        <f t="shared" si="8"/>
        <v>0</v>
      </c>
      <c r="I27" s="26">
        <f t="shared" si="8"/>
        <v>0</v>
      </c>
      <c r="J27" s="26">
        <f t="shared" si="8"/>
        <v>0</v>
      </c>
      <c r="K27" s="26">
        <f t="shared" si="8"/>
        <v>0</v>
      </c>
      <c r="L27" s="26">
        <f t="shared" si="8"/>
        <v>0</v>
      </c>
      <c r="M27" s="26">
        <f t="shared" si="8"/>
        <v>0</v>
      </c>
      <c r="N27" s="27">
        <f t="shared" si="8"/>
        <v>5421</v>
      </c>
    </row>
    <row r="28" spans="1:14" s="2" customFormat="1" ht="10.5" customHeight="1">
      <c r="A28" s="107" t="s">
        <v>88</v>
      </c>
      <c r="B28" s="28" t="s">
        <v>26</v>
      </c>
      <c r="C28" s="29">
        <v>74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>
        <f>SUM(C28:M28)</f>
        <v>74</v>
      </c>
    </row>
    <row r="29" spans="1:14" ht="10.5" customHeight="1" thickBot="1">
      <c r="A29" s="108" t="s">
        <v>89</v>
      </c>
      <c r="B29" s="31" t="s">
        <v>27</v>
      </c>
      <c r="C29" s="19">
        <v>552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32">
        <f>SUM(C29:M29)</f>
        <v>552</v>
      </c>
    </row>
    <row r="30" spans="1:14" s="1" customFormat="1" ht="10.5" customHeight="1">
      <c r="A30" s="91" t="s">
        <v>28</v>
      </c>
      <c r="B30" s="33" t="s">
        <v>29</v>
      </c>
      <c r="C30" s="34">
        <f>C22+C25+C28+C29</f>
        <v>626</v>
      </c>
      <c r="D30" s="34">
        <f aca="true" t="shared" si="9" ref="D30:N30">D22+D25+D28+D29</f>
        <v>0</v>
      </c>
      <c r="E30" s="34">
        <f t="shared" si="9"/>
        <v>3787</v>
      </c>
      <c r="F30" s="34">
        <f t="shared" si="9"/>
        <v>0</v>
      </c>
      <c r="G30" s="34">
        <f t="shared" si="9"/>
        <v>0</v>
      </c>
      <c r="H30" s="34">
        <f t="shared" si="9"/>
        <v>0</v>
      </c>
      <c r="I30" s="34">
        <f t="shared" si="9"/>
        <v>0</v>
      </c>
      <c r="J30" s="34">
        <f t="shared" si="9"/>
        <v>0</v>
      </c>
      <c r="K30" s="34">
        <f t="shared" si="9"/>
        <v>0</v>
      </c>
      <c r="L30" s="34">
        <f t="shared" si="9"/>
        <v>0</v>
      </c>
      <c r="M30" s="34">
        <f t="shared" si="9"/>
        <v>0</v>
      </c>
      <c r="N30" s="46">
        <f t="shared" si="9"/>
        <v>4413</v>
      </c>
    </row>
    <row r="31" spans="1:14" s="1" customFormat="1" ht="10.5" customHeight="1">
      <c r="A31" s="92"/>
      <c r="B31" s="35" t="s">
        <v>85</v>
      </c>
      <c r="C31" s="36">
        <f>C23+C26</f>
        <v>0</v>
      </c>
      <c r="D31" s="36">
        <f aca="true" t="shared" si="10" ref="D31:N31">D23+D26</f>
        <v>0</v>
      </c>
      <c r="E31" s="36">
        <f t="shared" si="10"/>
        <v>2882</v>
      </c>
      <c r="F31" s="36">
        <f t="shared" si="10"/>
        <v>0</v>
      </c>
      <c r="G31" s="36">
        <f t="shared" si="10"/>
        <v>0</v>
      </c>
      <c r="H31" s="36">
        <f t="shared" si="10"/>
        <v>0</v>
      </c>
      <c r="I31" s="36">
        <f t="shared" si="10"/>
        <v>0</v>
      </c>
      <c r="J31" s="36">
        <f t="shared" si="10"/>
        <v>0</v>
      </c>
      <c r="K31" s="36">
        <f t="shared" si="10"/>
        <v>0</v>
      </c>
      <c r="L31" s="36">
        <f t="shared" si="10"/>
        <v>0</v>
      </c>
      <c r="M31" s="36">
        <f t="shared" si="10"/>
        <v>0</v>
      </c>
      <c r="N31" s="54">
        <f t="shared" si="10"/>
        <v>2882</v>
      </c>
    </row>
    <row r="32" spans="1:14" s="1" customFormat="1" ht="10.5" customHeight="1" thickBot="1">
      <c r="A32" s="93"/>
      <c r="B32" s="39" t="s">
        <v>101</v>
      </c>
      <c r="C32" s="40">
        <f>SUM(C30:C31)</f>
        <v>626</v>
      </c>
      <c r="D32" s="40">
        <f aca="true" t="shared" si="11" ref="D32:N32">SUM(D30:D31)</f>
        <v>0</v>
      </c>
      <c r="E32" s="40">
        <f t="shared" si="11"/>
        <v>6669</v>
      </c>
      <c r="F32" s="40">
        <f t="shared" si="11"/>
        <v>0</v>
      </c>
      <c r="G32" s="40">
        <f t="shared" si="11"/>
        <v>0</v>
      </c>
      <c r="H32" s="40">
        <f t="shared" si="11"/>
        <v>0</v>
      </c>
      <c r="I32" s="40">
        <f t="shared" si="11"/>
        <v>0</v>
      </c>
      <c r="J32" s="40">
        <f t="shared" si="11"/>
        <v>0</v>
      </c>
      <c r="K32" s="40">
        <f t="shared" si="11"/>
        <v>0</v>
      </c>
      <c r="L32" s="40">
        <f t="shared" si="11"/>
        <v>0</v>
      </c>
      <c r="M32" s="40">
        <f t="shared" si="11"/>
        <v>0</v>
      </c>
      <c r="N32" s="47">
        <f t="shared" si="11"/>
        <v>7295</v>
      </c>
    </row>
    <row r="33" spans="1:14" ht="10.5" customHeight="1">
      <c r="A33" s="107" t="s">
        <v>30</v>
      </c>
      <c r="B33" s="28" t="s">
        <v>31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>
        <f>SUM(C32:N32)</f>
        <v>14590</v>
      </c>
    </row>
    <row r="34" spans="1:14" ht="10.5" customHeight="1" thickBot="1">
      <c r="A34" s="108" t="s">
        <v>32</v>
      </c>
      <c r="B34" s="31" t="s">
        <v>81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32"/>
    </row>
    <row r="35" spans="1:14" s="1" customFormat="1" ht="10.5" customHeight="1" thickBot="1">
      <c r="A35" s="116" t="s">
        <v>33</v>
      </c>
      <c r="B35" s="12" t="s">
        <v>34</v>
      </c>
      <c r="C35" s="13">
        <f aca="true" t="shared" si="12" ref="C35:N35">SUM(C33:C34)</f>
        <v>0</v>
      </c>
      <c r="D35" s="13">
        <f t="shared" si="12"/>
        <v>0</v>
      </c>
      <c r="E35" s="13">
        <f t="shared" si="12"/>
        <v>0</v>
      </c>
      <c r="F35" s="13">
        <f t="shared" si="12"/>
        <v>0</v>
      </c>
      <c r="G35" s="13">
        <f t="shared" si="12"/>
        <v>0</v>
      </c>
      <c r="H35" s="13">
        <f t="shared" si="12"/>
        <v>0</v>
      </c>
      <c r="I35" s="13">
        <f t="shared" si="12"/>
        <v>0</v>
      </c>
      <c r="J35" s="13">
        <f t="shared" si="12"/>
        <v>0</v>
      </c>
      <c r="K35" s="13">
        <f t="shared" si="12"/>
        <v>0</v>
      </c>
      <c r="L35" s="13">
        <f t="shared" si="12"/>
        <v>0</v>
      </c>
      <c r="M35" s="13">
        <f t="shared" si="12"/>
        <v>0</v>
      </c>
      <c r="N35" s="14">
        <f t="shared" si="12"/>
        <v>14590</v>
      </c>
    </row>
    <row r="36" spans="1:14" ht="10.5" customHeight="1">
      <c r="A36" s="99" t="s">
        <v>38</v>
      </c>
      <c r="B36" s="20" t="s">
        <v>14</v>
      </c>
      <c r="C36" s="21">
        <v>2483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>
        <f aca="true" t="shared" si="13" ref="N36:N47">SUM(C36:M36)</f>
        <v>2483</v>
      </c>
    </row>
    <row r="37" spans="1:14" ht="10.5" customHeight="1">
      <c r="A37" s="100"/>
      <c r="B37" s="23" t="s">
        <v>120</v>
      </c>
      <c r="C37" s="18">
        <v>-745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4">
        <f t="shared" si="13"/>
        <v>-745</v>
      </c>
    </row>
    <row r="38" spans="1:14" ht="10.5" customHeight="1" thickBot="1">
      <c r="A38" s="108"/>
      <c r="B38" s="31" t="s">
        <v>121</v>
      </c>
      <c r="C38" s="19">
        <f>SUM(C36:C37)</f>
        <v>1738</v>
      </c>
      <c r="D38" s="19">
        <f aca="true" t="shared" si="14" ref="D38:N38">SUM(D36:D37)</f>
        <v>0</v>
      </c>
      <c r="E38" s="19">
        <f t="shared" si="14"/>
        <v>0</v>
      </c>
      <c r="F38" s="19">
        <f t="shared" si="14"/>
        <v>0</v>
      </c>
      <c r="G38" s="19">
        <f t="shared" si="14"/>
        <v>0</v>
      </c>
      <c r="H38" s="19">
        <f t="shared" si="14"/>
        <v>0</v>
      </c>
      <c r="I38" s="19">
        <f t="shared" si="14"/>
        <v>0</v>
      </c>
      <c r="J38" s="19">
        <f t="shared" si="14"/>
        <v>0</v>
      </c>
      <c r="K38" s="19">
        <f t="shared" si="14"/>
        <v>0</v>
      </c>
      <c r="L38" s="19">
        <f t="shared" si="14"/>
        <v>0</v>
      </c>
      <c r="M38" s="19">
        <f t="shared" si="14"/>
        <v>0</v>
      </c>
      <c r="N38" s="32">
        <f t="shared" si="14"/>
        <v>1738</v>
      </c>
    </row>
    <row r="39" spans="1:14" ht="10.5" customHeight="1">
      <c r="A39" s="99" t="s">
        <v>39</v>
      </c>
      <c r="B39" s="20" t="s">
        <v>40</v>
      </c>
      <c r="C39" s="21">
        <v>8883</v>
      </c>
      <c r="D39" s="21"/>
      <c r="E39" s="21"/>
      <c r="F39" s="21"/>
      <c r="G39" s="21"/>
      <c r="H39" s="21"/>
      <c r="I39" s="21"/>
      <c r="J39" s="21">
        <v>500</v>
      </c>
      <c r="K39" s="21"/>
      <c r="L39" s="21"/>
      <c r="M39" s="21">
        <v>3640</v>
      </c>
      <c r="N39" s="22">
        <f t="shared" si="13"/>
        <v>13023</v>
      </c>
    </row>
    <row r="40" spans="1:14" ht="10.5" customHeight="1">
      <c r="A40" s="100"/>
      <c r="B40" s="23" t="s">
        <v>85</v>
      </c>
      <c r="C40" s="18">
        <v>1613</v>
      </c>
      <c r="D40" s="18"/>
      <c r="E40" s="18"/>
      <c r="F40" s="18"/>
      <c r="G40" s="18"/>
      <c r="H40" s="18"/>
      <c r="I40" s="18"/>
      <c r="J40" s="18">
        <v>1375</v>
      </c>
      <c r="K40" s="18"/>
      <c r="L40" s="18"/>
      <c r="M40" s="18"/>
      <c r="N40" s="24">
        <f>SUM(C40:M40)</f>
        <v>2988</v>
      </c>
    </row>
    <row r="41" spans="1:14" ht="10.5" customHeight="1" thickBot="1">
      <c r="A41" s="101"/>
      <c r="B41" s="25" t="s">
        <v>121</v>
      </c>
      <c r="C41" s="26">
        <f>SUM(C39:C40)</f>
        <v>10496</v>
      </c>
      <c r="D41" s="26">
        <f aca="true" t="shared" si="15" ref="D41:N41">SUM(D39:D40)</f>
        <v>0</v>
      </c>
      <c r="E41" s="26">
        <f t="shared" si="15"/>
        <v>0</v>
      </c>
      <c r="F41" s="26">
        <f t="shared" si="15"/>
        <v>0</v>
      </c>
      <c r="G41" s="26">
        <f t="shared" si="15"/>
        <v>0</v>
      </c>
      <c r="H41" s="26">
        <f t="shared" si="15"/>
        <v>0</v>
      </c>
      <c r="I41" s="26">
        <f t="shared" si="15"/>
        <v>0</v>
      </c>
      <c r="J41" s="26">
        <f t="shared" si="15"/>
        <v>1875</v>
      </c>
      <c r="K41" s="26">
        <f t="shared" si="15"/>
        <v>0</v>
      </c>
      <c r="L41" s="26">
        <f t="shared" si="15"/>
        <v>0</v>
      </c>
      <c r="M41" s="26">
        <f t="shared" si="15"/>
        <v>3640</v>
      </c>
      <c r="N41" s="27">
        <f t="shared" si="15"/>
        <v>16011</v>
      </c>
    </row>
    <row r="42" spans="1:14" ht="10.5" customHeight="1">
      <c r="A42" s="107" t="s">
        <v>41</v>
      </c>
      <c r="B42" s="28" t="s">
        <v>42</v>
      </c>
      <c r="C42" s="29">
        <v>1991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13"/>
        <v>1991</v>
      </c>
    </row>
    <row r="43" spans="1:14" ht="10.5" customHeight="1">
      <c r="A43" s="100"/>
      <c r="B43" s="23" t="s">
        <v>85</v>
      </c>
      <c r="C43" s="18">
        <v>899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4">
        <f>SUM(C43:M43)</f>
        <v>899</v>
      </c>
    </row>
    <row r="44" spans="1:14" ht="10.5" customHeight="1" thickBot="1">
      <c r="A44" s="101"/>
      <c r="B44" s="25" t="s">
        <v>121</v>
      </c>
      <c r="C44" s="26">
        <f>SUM(C42:C43)</f>
        <v>2890</v>
      </c>
      <c r="D44" s="26">
        <f aca="true" t="shared" si="16" ref="D44:N44">SUM(D42:D43)</f>
        <v>0</v>
      </c>
      <c r="E44" s="26">
        <f t="shared" si="16"/>
        <v>0</v>
      </c>
      <c r="F44" s="26">
        <f t="shared" si="16"/>
        <v>0</v>
      </c>
      <c r="G44" s="26">
        <f t="shared" si="16"/>
        <v>0</v>
      </c>
      <c r="H44" s="26">
        <f t="shared" si="16"/>
        <v>0</v>
      </c>
      <c r="I44" s="26">
        <f t="shared" si="16"/>
        <v>0</v>
      </c>
      <c r="J44" s="26">
        <f t="shared" si="16"/>
        <v>0</v>
      </c>
      <c r="K44" s="26">
        <f t="shared" si="16"/>
        <v>0</v>
      </c>
      <c r="L44" s="26">
        <f t="shared" si="16"/>
        <v>0</v>
      </c>
      <c r="M44" s="26">
        <f t="shared" si="16"/>
        <v>0</v>
      </c>
      <c r="N44" s="27">
        <f t="shared" si="16"/>
        <v>2890</v>
      </c>
    </row>
    <row r="45" spans="1:14" ht="10.5" customHeight="1" thickBot="1">
      <c r="A45" s="117" t="s">
        <v>104</v>
      </c>
      <c r="B45" s="71" t="s">
        <v>122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3">
        <f t="shared" si="13"/>
        <v>0</v>
      </c>
    </row>
    <row r="46" spans="1:14" s="2" customFormat="1" ht="10.5" customHeight="1">
      <c r="A46" s="99" t="s">
        <v>43</v>
      </c>
      <c r="B46" s="20" t="s">
        <v>44</v>
      </c>
      <c r="C46" s="21"/>
      <c r="D46" s="21">
        <v>572</v>
      </c>
      <c r="E46" s="21"/>
      <c r="F46" s="21">
        <v>180994</v>
      </c>
      <c r="G46" s="21">
        <v>87076</v>
      </c>
      <c r="H46" s="21"/>
      <c r="I46" s="21">
        <v>141134</v>
      </c>
      <c r="J46" s="21">
        <v>195</v>
      </c>
      <c r="K46" s="21"/>
      <c r="L46" s="21"/>
      <c r="M46" s="21"/>
      <c r="N46" s="22">
        <f t="shared" si="13"/>
        <v>409971</v>
      </c>
    </row>
    <row r="47" spans="1:14" s="2" customFormat="1" ht="10.5" customHeight="1">
      <c r="A47" s="100"/>
      <c r="B47" s="23" t="s">
        <v>85</v>
      </c>
      <c r="C47" s="18"/>
      <c r="D47" s="18">
        <v>112</v>
      </c>
      <c r="E47" s="18"/>
      <c r="F47" s="18">
        <v>6991</v>
      </c>
      <c r="G47" s="18">
        <v>24</v>
      </c>
      <c r="H47" s="18"/>
      <c r="I47" s="18">
        <v>3040</v>
      </c>
      <c r="J47" s="18"/>
      <c r="K47" s="18"/>
      <c r="L47" s="18"/>
      <c r="M47" s="18"/>
      <c r="N47" s="24">
        <f t="shared" si="13"/>
        <v>10167</v>
      </c>
    </row>
    <row r="48" spans="1:14" s="2" customFormat="1" ht="10.5" customHeight="1" thickBot="1">
      <c r="A48" s="101"/>
      <c r="B48" s="25" t="s">
        <v>108</v>
      </c>
      <c r="C48" s="26">
        <f>SUM(C46:C47)</f>
        <v>0</v>
      </c>
      <c r="D48" s="26">
        <f aca="true" t="shared" si="17" ref="D48:N48">SUM(D46:D47)</f>
        <v>684</v>
      </c>
      <c r="E48" s="26">
        <f t="shared" si="17"/>
        <v>0</v>
      </c>
      <c r="F48" s="26">
        <f t="shared" si="17"/>
        <v>187985</v>
      </c>
      <c r="G48" s="26">
        <f t="shared" si="17"/>
        <v>87100</v>
      </c>
      <c r="H48" s="26">
        <f t="shared" si="17"/>
        <v>0</v>
      </c>
      <c r="I48" s="26">
        <f t="shared" si="17"/>
        <v>144174</v>
      </c>
      <c r="J48" s="26">
        <f t="shared" si="17"/>
        <v>195</v>
      </c>
      <c r="K48" s="26">
        <f t="shared" si="17"/>
        <v>0</v>
      </c>
      <c r="L48" s="26">
        <f t="shared" si="17"/>
        <v>0</v>
      </c>
      <c r="M48" s="26">
        <f t="shared" si="17"/>
        <v>0</v>
      </c>
      <c r="N48" s="27">
        <f t="shared" si="17"/>
        <v>420138</v>
      </c>
    </row>
    <row r="49" spans="1:14" s="2" customFormat="1" ht="10.5" customHeight="1">
      <c r="A49" s="107" t="s">
        <v>73</v>
      </c>
      <c r="B49" s="28" t="s">
        <v>74</v>
      </c>
      <c r="C49" s="29"/>
      <c r="D49" s="29"/>
      <c r="E49" s="29"/>
      <c r="F49" s="29"/>
      <c r="G49" s="29"/>
      <c r="H49" s="29">
        <v>42093</v>
      </c>
      <c r="I49" s="29"/>
      <c r="J49" s="29"/>
      <c r="K49" s="29"/>
      <c r="L49" s="29"/>
      <c r="M49" s="29"/>
      <c r="N49" s="30">
        <f>SUM(C49:M49)</f>
        <v>42093</v>
      </c>
    </row>
    <row r="50" spans="1:14" s="2" customFormat="1" ht="10.5" customHeight="1">
      <c r="A50" s="100"/>
      <c r="B50" s="23" t="s">
        <v>85</v>
      </c>
      <c r="C50" s="18"/>
      <c r="D50" s="18"/>
      <c r="E50" s="18"/>
      <c r="F50" s="18"/>
      <c r="G50" s="18"/>
      <c r="H50" s="18">
        <v>42238</v>
      </c>
      <c r="I50" s="18"/>
      <c r="J50" s="18"/>
      <c r="K50" s="18"/>
      <c r="L50" s="18"/>
      <c r="M50" s="18"/>
      <c r="N50" s="24">
        <f>SUM(C50:M50)</f>
        <v>42238</v>
      </c>
    </row>
    <row r="51" spans="1:14" s="2" customFormat="1" ht="10.5" customHeight="1" thickBot="1">
      <c r="A51" s="108"/>
      <c r="B51" s="31" t="s">
        <v>92</v>
      </c>
      <c r="C51" s="19">
        <f>SUM(C49:C50)</f>
        <v>0</v>
      </c>
      <c r="D51" s="19">
        <f aca="true" t="shared" si="18" ref="D51:N51">SUM(D49:D50)</f>
        <v>0</v>
      </c>
      <c r="E51" s="19">
        <f t="shared" si="18"/>
        <v>0</v>
      </c>
      <c r="F51" s="19">
        <f t="shared" si="18"/>
        <v>0</v>
      </c>
      <c r="G51" s="19">
        <f t="shared" si="18"/>
        <v>0</v>
      </c>
      <c r="H51" s="19">
        <f t="shared" si="18"/>
        <v>84331</v>
      </c>
      <c r="I51" s="19">
        <f t="shared" si="18"/>
        <v>0</v>
      </c>
      <c r="J51" s="19">
        <f t="shared" si="18"/>
        <v>0</v>
      </c>
      <c r="K51" s="19">
        <f t="shared" si="18"/>
        <v>0</v>
      </c>
      <c r="L51" s="19">
        <f t="shared" si="18"/>
        <v>0</v>
      </c>
      <c r="M51" s="19">
        <f t="shared" si="18"/>
        <v>0</v>
      </c>
      <c r="N51" s="32">
        <f t="shared" si="18"/>
        <v>84331</v>
      </c>
    </row>
    <row r="52" spans="1:14" s="1" customFormat="1" ht="10.5" customHeight="1">
      <c r="A52" s="91" t="s">
        <v>45</v>
      </c>
      <c r="B52" s="33" t="s">
        <v>46</v>
      </c>
      <c r="C52" s="34">
        <f>C36+C39+C42+C46+C49+C45</f>
        <v>13357</v>
      </c>
      <c r="D52" s="34">
        <f aca="true" t="shared" si="19" ref="D52:N52">D36+D39+D42+D46+D49</f>
        <v>572</v>
      </c>
      <c r="E52" s="34">
        <f t="shared" si="19"/>
        <v>0</v>
      </c>
      <c r="F52" s="34">
        <f t="shared" si="19"/>
        <v>180994</v>
      </c>
      <c r="G52" s="34">
        <f t="shared" si="19"/>
        <v>87076</v>
      </c>
      <c r="H52" s="34">
        <f t="shared" si="19"/>
        <v>42093</v>
      </c>
      <c r="I52" s="34">
        <f t="shared" si="19"/>
        <v>141134</v>
      </c>
      <c r="J52" s="34">
        <f t="shared" si="19"/>
        <v>695</v>
      </c>
      <c r="K52" s="34">
        <f t="shared" si="19"/>
        <v>0</v>
      </c>
      <c r="L52" s="34">
        <f t="shared" si="19"/>
        <v>0</v>
      </c>
      <c r="M52" s="34">
        <f t="shared" si="19"/>
        <v>3640</v>
      </c>
      <c r="N52" s="46">
        <f t="shared" si="19"/>
        <v>469561</v>
      </c>
    </row>
    <row r="53" spans="1:14" s="1" customFormat="1" ht="10.5" customHeight="1">
      <c r="A53" s="92"/>
      <c r="B53" s="35" t="s">
        <v>85</v>
      </c>
      <c r="C53" s="36">
        <f>C37+C40+C43+C47+C50</f>
        <v>1767</v>
      </c>
      <c r="D53" s="36">
        <f aca="true" t="shared" si="20" ref="D53:N53">D37+D40+D43+D47+D50</f>
        <v>112</v>
      </c>
      <c r="E53" s="36">
        <f t="shared" si="20"/>
        <v>0</v>
      </c>
      <c r="F53" s="36">
        <f t="shared" si="20"/>
        <v>6991</v>
      </c>
      <c r="G53" s="36">
        <f t="shared" si="20"/>
        <v>24</v>
      </c>
      <c r="H53" s="36">
        <f t="shared" si="20"/>
        <v>42238</v>
      </c>
      <c r="I53" s="36">
        <f t="shared" si="20"/>
        <v>3040</v>
      </c>
      <c r="J53" s="36">
        <f t="shared" si="20"/>
        <v>1375</v>
      </c>
      <c r="K53" s="36">
        <f t="shared" si="20"/>
        <v>0</v>
      </c>
      <c r="L53" s="36">
        <f t="shared" si="20"/>
        <v>0</v>
      </c>
      <c r="M53" s="36">
        <f t="shared" si="20"/>
        <v>0</v>
      </c>
      <c r="N53" s="54">
        <f t="shared" si="20"/>
        <v>55547</v>
      </c>
    </row>
    <row r="54" spans="1:14" s="1" customFormat="1" ht="10.5" customHeight="1" thickBot="1">
      <c r="A54" s="93"/>
      <c r="B54" s="39" t="s">
        <v>98</v>
      </c>
      <c r="C54" s="40">
        <f>SUM(C52:C53)</f>
        <v>15124</v>
      </c>
      <c r="D54" s="40">
        <f aca="true" t="shared" si="21" ref="D54:N54">SUM(D52:D53)</f>
        <v>684</v>
      </c>
      <c r="E54" s="40">
        <f t="shared" si="21"/>
        <v>0</v>
      </c>
      <c r="F54" s="40">
        <f t="shared" si="21"/>
        <v>187985</v>
      </c>
      <c r="G54" s="40">
        <f t="shared" si="21"/>
        <v>87100</v>
      </c>
      <c r="H54" s="40">
        <f t="shared" si="21"/>
        <v>84331</v>
      </c>
      <c r="I54" s="40">
        <f t="shared" si="21"/>
        <v>144174</v>
      </c>
      <c r="J54" s="40">
        <f t="shared" si="21"/>
        <v>2070</v>
      </c>
      <c r="K54" s="40">
        <f t="shared" si="21"/>
        <v>0</v>
      </c>
      <c r="L54" s="40">
        <f t="shared" si="21"/>
        <v>0</v>
      </c>
      <c r="M54" s="40">
        <f t="shared" si="21"/>
        <v>3640</v>
      </c>
      <c r="N54" s="47">
        <f t="shared" si="21"/>
        <v>525108</v>
      </c>
    </row>
    <row r="55" spans="1:14" s="2" customFormat="1" ht="10.5" customHeight="1">
      <c r="A55" s="99" t="s">
        <v>76</v>
      </c>
      <c r="B55" s="20" t="s">
        <v>77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>
        <v>169</v>
      </c>
      <c r="N55" s="22">
        <f>SUM(C55:M55)</f>
        <v>169</v>
      </c>
    </row>
    <row r="56" spans="1:14" s="2" customFormat="1" ht="10.5" customHeight="1">
      <c r="A56" s="100"/>
      <c r="B56" s="23" t="s">
        <v>85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4">
        <f>SUM(C56:M56)</f>
        <v>0</v>
      </c>
    </row>
    <row r="57" spans="1:14" s="2" customFormat="1" ht="10.5" customHeight="1" thickBot="1">
      <c r="A57" s="101"/>
      <c r="B57" s="25" t="s">
        <v>93</v>
      </c>
      <c r="C57" s="26">
        <f>SUM(C55:C56)</f>
        <v>0</v>
      </c>
      <c r="D57" s="26">
        <f aca="true" t="shared" si="22" ref="D57:N57">SUM(D55:D56)</f>
        <v>0</v>
      </c>
      <c r="E57" s="26">
        <f t="shared" si="22"/>
        <v>0</v>
      </c>
      <c r="F57" s="26">
        <f t="shared" si="22"/>
        <v>0</v>
      </c>
      <c r="G57" s="26">
        <f t="shared" si="22"/>
        <v>0</v>
      </c>
      <c r="H57" s="26">
        <f t="shared" si="22"/>
        <v>0</v>
      </c>
      <c r="I57" s="26">
        <f t="shared" si="22"/>
        <v>0</v>
      </c>
      <c r="J57" s="26">
        <f t="shared" si="22"/>
        <v>0</v>
      </c>
      <c r="K57" s="26">
        <f t="shared" si="22"/>
        <v>0</v>
      </c>
      <c r="L57" s="26">
        <f t="shared" si="22"/>
        <v>0</v>
      </c>
      <c r="M57" s="26">
        <f t="shared" si="22"/>
        <v>169</v>
      </c>
      <c r="N57" s="27">
        <f t="shared" si="22"/>
        <v>169</v>
      </c>
    </row>
    <row r="58" spans="1:14" s="2" customFormat="1" ht="10.5" customHeight="1" thickBot="1">
      <c r="A58" s="102" t="s">
        <v>94</v>
      </c>
      <c r="B58" s="15" t="s">
        <v>116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>
        <v>32</v>
      </c>
      <c r="N58" s="17">
        <f>SUM(C58:M58)</f>
        <v>32</v>
      </c>
    </row>
    <row r="59" spans="1:14" s="1" customFormat="1" ht="10.5" customHeight="1">
      <c r="A59" s="91" t="s">
        <v>95</v>
      </c>
      <c r="B59" s="33" t="s">
        <v>96</v>
      </c>
      <c r="C59" s="34">
        <f>C55+C58</f>
        <v>0</v>
      </c>
      <c r="D59" s="34">
        <f aca="true" t="shared" si="23" ref="D59:N59">D55+D58</f>
        <v>0</v>
      </c>
      <c r="E59" s="34">
        <f t="shared" si="23"/>
        <v>0</v>
      </c>
      <c r="F59" s="34">
        <f t="shared" si="23"/>
        <v>0</v>
      </c>
      <c r="G59" s="34">
        <f t="shared" si="23"/>
        <v>0</v>
      </c>
      <c r="H59" s="34">
        <f t="shared" si="23"/>
        <v>0</v>
      </c>
      <c r="I59" s="34">
        <f t="shared" si="23"/>
        <v>0</v>
      </c>
      <c r="J59" s="34">
        <f t="shared" si="23"/>
        <v>0</v>
      </c>
      <c r="K59" s="34">
        <f t="shared" si="23"/>
        <v>0</v>
      </c>
      <c r="L59" s="34">
        <f t="shared" si="23"/>
        <v>0</v>
      </c>
      <c r="M59" s="34">
        <f t="shared" si="23"/>
        <v>201</v>
      </c>
      <c r="N59" s="46">
        <f t="shared" si="23"/>
        <v>201</v>
      </c>
    </row>
    <row r="60" spans="1:14" s="1" customFormat="1" ht="10.5" customHeight="1">
      <c r="A60" s="92"/>
      <c r="B60" s="35" t="s">
        <v>85</v>
      </c>
      <c r="C60" s="36">
        <f>C56</f>
        <v>0</v>
      </c>
      <c r="D60" s="36">
        <f aca="true" t="shared" si="24" ref="D60:N60">D56</f>
        <v>0</v>
      </c>
      <c r="E60" s="36">
        <f t="shared" si="24"/>
        <v>0</v>
      </c>
      <c r="F60" s="36">
        <f t="shared" si="24"/>
        <v>0</v>
      </c>
      <c r="G60" s="36">
        <f t="shared" si="24"/>
        <v>0</v>
      </c>
      <c r="H60" s="36">
        <f t="shared" si="24"/>
        <v>0</v>
      </c>
      <c r="I60" s="36">
        <f t="shared" si="24"/>
        <v>0</v>
      </c>
      <c r="J60" s="36">
        <f t="shared" si="24"/>
        <v>0</v>
      </c>
      <c r="K60" s="36">
        <f t="shared" si="24"/>
        <v>0</v>
      </c>
      <c r="L60" s="36">
        <f t="shared" si="24"/>
        <v>0</v>
      </c>
      <c r="M60" s="36">
        <f t="shared" si="24"/>
        <v>0</v>
      </c>
      <c r="N60" s="54">
        <f t="shared" si="24"/>
        <v>0</v>
      </c>
    </row>
    <row r="61" spans="1:14" s="1" customFormat="1" ht="10.5" customHeight="1" thickBot="1">
      <c r="A61" s="93"/>
      <c r="B61" s="39" t="s">
        <v>97</v>
      </c>
      <c r="C61" s="40">
        <f>SUM(C59:C60)</f>
        <v>0</v>
      </c>
      <c r="D61" s="40">
        <f aca="true" t="shared" si="25" ref="D61:N61">SUM(D59:D60)</f>
        <v>0</v>
      </c>
      <c r="E61" s="40">
        <f t="shared" si="25"/>
        <v>0</v>
      </c>
      <c r="F61" s="40">
        <f t="shared" si="25"/>
        <v>0</v>
      </c>
      <c r="G61" s="40">
        <f t="shared" si="25"/>
        <v>0</v>
      </c>
      <c r="H61" s="40">
        <f t="shared" si="25"/>
        <v>0</v>
      </c>
      <c r="I61" s="40">
        <f t="shared" si="25"/>
        <v>0</v>
      </c>
      <c r="J61" s="40">
        <f t="shared" si="25"/>
        <v>0</v>
      </c>
      <c r="K61" s="40">
        <f t="shared" si="25"/>
        <v>0</v>
      </c>
      <c r="L61" s="40">
        <f t="shared" si="25"/>
        <v>0</v>
      </c>
      <c r="M61" s="40">
        <f t="shared" si="25"/>
        <v>201</v>
      </c>
      <c r="N61" s="47">
        <f t="shared" si="25"/>
        <v>201</v>
      </c>
    </row>
    <row r="62" spans="1:15" s="1" customFormat="1" ht="10.5" customHeight="1">
      <c r="A62" s="109">
        <v>1</v>
      </c>
      <c r="B62" s="41" t="s">
        <v>47</v>
      </c>
      <c r="C62" s="42">
        <f aca="true" t="shared" si="26" ref="C62:N62">C4+C19+C30+C35+C52+C59+C7</f>
        <v>24229</v>
      </c>
      <c r="D62" s="42">
        <f t="shared" si="26"/>
        <v>572</v>
      </c>
      <c r="E62" s="42">
        <f t="shared" si="26"/>
        <v>10863</v>
      </c>
      <c r="F62" s="42">
        <f t="shared" si="26"/>
        <v>180994</v>
      </c>
      <c r="G62" s="42">
        <f t="shared" si="26"/>
        <v>87076</v>
      </c>
      <c r="H62" s="42">
        <f t="shared" si="26"/>
        <v>42093</v>
      </c>
      <c r="I62" s="42">
        <f t="shared" si="26"/>
        <v>141134</v>
      </c>
      <c r="J62" s="42">
        <f t="shared" si="26"/>
        <v>695</v>
      </c>
      <c r="K62" s="42">
        <f t="shared" si="26"/>
        <v>0</v>
      </c>
      <c r="L62" s="42">
        <f t="shared" si="26"/>
        <v>2700</v>
      </c>
      <c r="M62" s="42">
        <f t="shared" si="26"/>
        <v>8317</v>
      </c>
      <c r="N62" s="43">
        <f t="shared" si="26"/>
        <v>513263</v>
      </c>
      <c r="O62" s="7"/>
    </row>
    <row r="63" spans="1:15" s="1" customFormat="1" ht="10.5" customHeight="1">
      <c r="A63" s="97"/>
      <c r="B63" s="44" t="s">
        <v>85</v>
      </c>
      <c r="C63" s="45">
        <f aca="true" t="shared" si="27" ref="C63:N63">C20+C53+C60+C31+C5</f>
        <v>4366</v>
      </c>
      <c r="D63" s="45">
        <f t="shared" si="27"/>
        <v>112</v>
      </c>
      <c r="E63" s="45">
        <f t="shared" si="27"/>
        <v>2682</v>
      </c>
      <c r="F63" s="45">
        <f t="shared" si="27"/>
        <v>6991</v>
      </c>
      <c r="G63" s="45">
        <f t="shared" si="27"/>
        <v>24</v>
      </c>
      <c r="H63" s="45">
        <f t="shared" si="27"/>
        <v>42238</v>
      </c>
      <c r="I63" s="45">
        <f t="shared" si="27"/>
        <v>3040</v>
      </c>
      <c r="J63" s="45">
        <f t="shared" si="27"/>
        <v>1375</v>
      </c>
      <c r="K63" s="45">
        <f t="shared" si="27"/>
        <v>0</v>
      </c>
      <c r="L63" s="45">
        <f t="shared" si="27"/>
        <v>375</v>
      </c>
      <c r="M63" s="45">
        <f t="shared" si="27"/>
        <v>0</v>
      </c>
      <c r="N63" s="55">
        <f t="shared" si="27"/>
        <v>61203</v>
      </c>
      <c r="O63" s="7"/>
    </row>
    <row r="64" spans="1:15" s="1" customFormat="1" ht="10.5" customHeight="1" thickBot="1">
      <c r="A64" s="110"/>
      <c r="B64" s="58" t="s">
        <v>99</v>
      </c>
      <c r="C64" s="59">
        <f>SUM(C62:C63)</f>
        <v>28595</v>
      </c>
      <c r="D64" s="59">
        <f aca="true" t="shared" si="28" ref="D64:N64">SUM(D62:D63)</f>
        <v>684</v>
      </c>
      <c r="E64" s="59">
        <f t="shared" si="28"/>
        <v>13545</v>
      </c>
      <c r="F64" s="59">
        <f t="shared" si="28"/>
        <v>187985</v>
      </c>
      <c r="G64" s="59">
        <f t="shared" si="28"/>
        <v>87100</v>
      </c>
      <c r="H64" s="59">
        <f t="shared" si="28"/>
        <v>84331</v>
      </c>
      <c r="I64" s="59">
        <f t="shared" si="28"/>
        <v>144174</v>
      </c>
      <c r="J64" s="59">
        <f t="shared" si="28"/>
        <v>2070</v>
      </c>
      <c r="K64" s="59">
        <f t="shared" si="28"/>
        <v>0</v>
      </c>
      <c r="L64" s="59">
        <f t="shared" si="28"/>
        <v>3075</v>
      </c>
      <c r="M64" s="59">
        <f t="shared" si="28"/>
        <v>8317</v>
      </c>
      <c r="N64" s="60">
        <f t="shared" si="28"/>
        <v>574466</v>
      </c>
      <c r="O64" s="7"/>
    </row>
    <row r="65" spans="1:15" s="1" customFormat="1" ht="10.5" customHeight="1" thickBot="1">
      <c r="A65" s="111" t="s">
        <v>110</v>
      </c>
      <c r="B65" s="76" t="s">
        <v>119</v>
      </c>
      <c r="C65" s="77"/>
      <c r="D65" s="77"/>
      <c r="E65" s="77">
        <v>123</v>
      </c>
      <c r="F65" s="77"/>
      <c r="G65" s="77"/>
      <c r="H65" s="77"/>
      <c r="I65" s="77"/>
      <c r="J65" s="77"/>
      <c r="K65" s="77"/>
      <c r="L65" s="77"/>
      <c r="M65" s="77"/>
      <c r="N65" s="78">
        <f>SUM(C65:M65)</f>
        <v>123</v>
      </c>
      <c r="O65" s="7"/>
    </row>
    <row r="66" spans="1:14" s="2" customFormat="1" ht="10.5" customHeight="1">
      <c r="A66" s="99" t="s">
        <v>48</v>
      </c>
      <c r="B66" s="20" t="s">
        <v>49</v>
      </c>
      <c r="C66" s="21">
        <v>4585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>
        <f>SUM(C66:M66)</f>
        <v>4585</v>
      </c>
    </row>
    <row r="67" spans="1:14" s="2" customFormat="1" ht="10.5" customHeight="1">
      <c r="A67" s="100"/>
      <c r="B67" s="23" t="s">
        <v>85</v>
      </c>
      <c r="C67" s="18">
        <v>-496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24">
        <f>SUM(C67:M67)</f>
        <v>-496</v>
      </c>
    </row>
    <row r="68" spans="1:14" s="2" customFormat="1" ht="10.5" customHeight="1" thickBot="1">
      <c r="A68" s="101"/>
      <c r="B68" s="25" t="s">
        <v>121</v>
      </c>
      <c r="C68" s="26">
        <f>SUM(C66:C67)</f>
        <v>4089</v>
      </c>
      <c r="D68" s="26">
        <f aca="true" t="shared" si="29" ref="D68:N68">SUM(D66:D67)</f>
        <v>0</v>
      </c>
      <c r="E68" s="26">
        <f t="shared" si="29"/>
        <v>0</v>
      </c>
      <c r="F68" s="26">
        <f t="shared" si="29"/>
        <v>0</v>
      </c>
      <c r="G68" s="26">
        <f t="shared" si="29"/>
        <v>0</v>
      </c>
      <c r="H68" s="26">
        <f t="shared" si="29"/>
        <v>0</v>
      </c>
      <c r="I68" s="26">
        <f t="shared" si="29"/>
        <v>0</v>
      </c>
      <c r="J68" s="26">
        <f t="shared" si="29"/>
        <v>0</v>
      </c>
      <c r="K68" s="26">
        <f t="shared" si="29"/>
        <v>0</v>
      </c>
      <c r="L68" s="26">
        <f t="shared" si="29"/>
        <v>0</v>
      </c>
      <c r="M68" s="26">
        <f t="shared" si="29"/>
        <v>0</v>
      </c>
      <c r="N68" s="27">
        <f t="shared" si="29"/>
        <v>4089</v>
      </c>
    </row>
    <row r="69" spans="1:14" s="1" customFormat="1" ht="10.5" customHeight="1">
      <c r="A69" s="112">
        <v>2</v>
      </c>
      <c r="B69" s="74" t="s">
        <v>111</v>
      </c>
      <c r="C69" s="75">
        <f>C66+C65</f>
        <v>4585</v>
      </c>
      <c r="D69" s="75">
        <f aca="true" t="shared" si="30" ref="D69:N69">D66+D65</f>
        <v>0</v>
      </c>
      <c r="E69" s="75">
        <f t="shared" si="30"/>
        <v>123</v>
      </c>
      <c r="F69" s="75">
        <f t="shared" si="30"/>
        <v>0</v>
      </c>
      <c r="G69" s="75">
        <f t="shared" si="30"/>
        <v>0</v>
      </c>
      <c r="H69" s="75">
        <f t="shared" si="30"/>
        <v>0</v>
      </c>
      <c r="I69" s="75">
        <f t="shared" si="30"/>
        <v>0</v>
      </c>
      <c r="J69" s="75">
        <f t="shared" si="30"/>
        <v>0</v>
      </c>
      <c r="K69" s="75">
        <f t="shared" si="30"/>
        <v>0</v>
      </c>
      <c r="L69" s="75">
        <f t="shared" si="30"/>
        <v>0</v>
      </c>
      <c r="M69" s="75">
        <f t="shared" si="30"/>
        <v>0</v>
      </c>
      <c r="N69" s="83">
        <f t="shared" si="30"/>
        <v>4708</v>
      </c>
    </row>
    <row r="70" spans="1:14" s="1" customFormat="1" ht="10.5" customHeight="1">
      <c r="A70" s="92"/>
      <c r="B70" s="35" t="s">
        <v>112</v>
      </c>
      <c r="C70" s="36">
        <f>C67</f>
        <v>-496</v>
      </c>
      <c r="D70" s="36">
        <f aca="true" t="shared" si="31" ref="D70:N70">D67</f>
        <v>0</v>
      </c>
      <c r="E70" s="36">
        <f t="shared" si="31"/>
        <v>0</v>
      </c>
      <c r="F70" s="36">
        <f t="shared" si="31"/>
        <v>0</v>
      </c>
      <c r="G70" s="36">
        <f t="shared" si="31"/>
        <v>0</v>
      </c>
      <c r="H70" s="36">
        <f t="shared" si="31"/>
        <v>0</v>
      </c>
      <c r="I70" s="36">
        <f t="shared" si="31"/>
        <v>0</v>
      </c>
      <c r="J70" s="36">
        <f t="shared" si="31"/>
        <v>0</v>
      </c>
      <c r="K70" s="36">
        <f t="shared" si="31"/>
        <v>0</v>
      </c>
      <c r="L70" s="36">
        <f t="shared" si="31"/>
        <v>0</v>
      </c>
      <c r="M70" s="36">
        <f t="shared" si="31"/>
        <v>0</v>
      </c>
      <c r="N70" s="54">
        <f t="shared" si="31"/>
        <v>-496</v>
      </c>
    </row>
    <row r="71" spans="1:14" s="61" customFormat="1" ht="11.25" thickBot="1">
      <c r="A71" s="93"/>
      <c r="B71" s="39" t="s">
        <v>113</v>
      </c>
      <c r="C71" s="40">
        <f>SUM(C69:C70)</f>
        <v>4089</v>
      </c>
      <c r="D71" s="40">
        <f aca="true" t="shared" si="32" ref="D71:N71">SUM(D69:D70)</f>
        <v>0</v>
      </c>
      <c r="E71" s="40">
        <f t="shared" si="32"/>
        <v>123</v>
      </c>
      <c r="F71" s="40">
        <f t="shared" si="32"/>
        <v>0</v>
      </c>
      <c r="G71" s="40">
        <f t="shared" si="32"/>
        <v>0</v>
      </c>
      <c r="H71" s="40">
        <f t="shared" si="32"/>
        <v>0</v>
      </c>
      <c r="I71" s="40">
        <f t="shared" si="32"/>
        <v>0</v>
      </c>
      <c r="J71" s="40">
        <f t="shared" si="32"/>
        <v>0</v>
      </c>
      <c r="K71" s="40">
        <f t="shared" si="32"/>
        <v>0</v>
      </c>
      <c r="L71" s="40">
        <f t="shared" si="32"/>
        <v>0</v>
      </c>
      <c r="M71" s="40">
        <f t="shared" si="32"/>
        <v>0</v>
      </c>
      <c r="N71" s="47">
        <f t="shared" si="32"/>
        <v>4212</v>
      </c>
    </row>
    <row r="72" spans="1:14" s="2" customFormat="1" ht="10.5" customHeight="1">
      <c r="A72" s="99" t="s">
        <v>102</v>
      </c>
      <c r="B72" s="20" t="s">
        <v>114</v>
      </c>
      <c r="C72" s="21"/>
      <c r="D72" s="21"/>
      <c r="E72" s="21">
        <v>780</v>
      </c>
      <c r="F72" s="21"/>
      <c r="G72" s="21"/>
      <c r="H72" s="21"/>
      <c r="I72" s="21"/>
      <c r="J72" s="21"/>
      <c r="K72" s="21"/>
      <c r="L72" s="21"/>
      <c r="M72" s="21"/>
      <c r="N72" s="22">
        <f>SUM(C72:M72)</f>
        <v>780</v>
      </c>
    </row>
    <row r="73" spans="1:14" s="2" customFormat="1" ht="10.5" customHeight="1">
      <c r="A73" s="107"/>
      <c r="B73" s="28" t="s">
        <v>85</v>
      </c>
      <c r="C73" s="29"/>
      <c r="D73" s="29"/>
      <c r="E73" s="29">
        <v>7054</v>
      </c>
      <c r="F73" s="29"/>
      <c r="G73" s="29"/>
      <c r="H73" s="29"/>
      <c r="I73" s="29"/>
      <c r="J73" s="29"/>
      <c r="K73" s="29"/>
      <c r="L73" s="29"/>
      <c r="M73" s="29"/>
      <c r="N73" s="30">
        <f>SUM(C73:M73)</f>
        <v>7054</v>
      </c>
    </row>
    <row r="74" spans="1:14" s="2" customFormat="1" ht="10.5" customHeight="1" thickBot="1">
      <c r="A74" s="102"/>
      <c r="B74" s="15" t="s">
        <v>115</v>
      </c>
      <c r="C74" s="16">
        <f>SUM(C72:C73)</f>
        <v>0</v>
      </c>
      <c r="D74" s="16">
        <f aca="true" t="shared" si="33" ref="D74:N74">SUM(D72:D73)</f>
        <v>0</v>
      </c>
      <c r="E74" s="16">
        <f t="shared" si="33"/>
        <v>7834</v>
      </c>
      <c r="F74" s="16">
        <f t="shared" si="33"/>
        <v>0</v>
      </c>
      <c r="G74" s="16">
        <f t="shared" si="33"/>
        <v>0</v>
      </c>
      <c r="H74" s="16">
        <f t="shared" si="33"/>
        <v>0</v>
      </c>
      <c r="I74" s="16">
        <f t="shared" si="33"/>
        <v>0</v>
      </c>
      <c r="J74" s="16">
        <f t="shared" si="33"/>
        <v>0</v>
      </c>
      <c r="K74" s="16">
        <f t="shared" si="33"/>
        <v>0</v>
      </c>
      <c r="L74" s="16">
        <f t="shared" si="33"/>
        <v>0</v>
      </c>
      <c r="M74" s="16">
        <f t="shared" si="33"/>
        <v>0</v>
      </c>
      <c r="N74" s="17">
        <f t="shared" si="33"/>
        <v>7834</v>
      </c>
    </row>
    <row r="75" spans="1:14" ht="10.5" customHeight="1">
      <c r="A75" s="99" t="s">
        <v>50</v>
      </c>
      <c r="B75" s="20" t="s">
        <v>13</v>
      </c>
      <c r="C75" s="21">
        <v>6846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>
        <f>SUM(C75:M75)</f>
        <v>6846</v>
      </c>
    </row>
    <row r="76" spans="1:14" ht="10.5" customHeight="1">
      <c r="A76" s="100"/>
      <c r="B76" s="23" t="s">
        <v>85</v>
      </c>
      <c r="C76" s="18">
        <v>-926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24">
        <f>SUM(C76:M76)</f>
        <v>-926</v>
      </c>
    </row>
    <row r="77" spans="1:14" ht="10.5" customHeight="1" thickBot="1">
      <c r="A77" s="101"/>
      <c r="B77" s="25" t="s">
        <v>121</v>
      </c>
      <c r="C77" s="26">
        <f>SUM(C75:C76)</f>
        <v>5920</v>
      </c>
      <c r="D77" s="26">
        <f aca="true" t="shared" si="34" ref="D77:N77">SUM(D75:D76)</f>
        <v>0</v>
      </c>
      <c r="E77" s="26">
        <f t="shared" si="34"/>
        <v>0</v>
      </c>
      <c r="F77" s="26">
        <f t="shared" si="34"/>
        <v>0</v>
      </c>
      <c r="G77" s="26">
        <f t="shared" si="34"/>
        <v>0</v>
      </c>
      <c r="H77" s="26">
        <f t="shared" si="34"/>
        <v>0</v>
      </c>
      <c r="I77" s="26">
        <f t="shared" si="34"/>
        <v>0</v>
      </c>
      <c r="J77" s="26">
        <f t="shared" si="34"/>
        <v>0</v>
      </c>
      <c r="K77" s="26">
        <f t="shared" si="34"/>
        <v>0</v>
      </c>
      <c r="L77" s="26">
        <f t="shared" si="34"/>
        <v>0</v>
      </c>
      <c r="M77" s="26">
        <f t="shared" si="34"/>
        <v>0</v>
      </c>
      <c r="N77" s="27">
        <f t="shared" si="34"/>
        <v>5920</v>
      </c>
    </row>
    <row r="78" spans="1:15" ht="10.5" customHeight="1" thickBot="1">
      <c r="A78" s="102" t="s">
        <v>51</v>
      </c>
      <c r="B78" s="15" t="s">
        <v>52</v>
      </c>
      <c r="C78" s="16">
        <v>230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7">
        <f>SUM(C78:M78)</f>
        <v>230</v>
      </c>
      <c r="O78" s="5"/>
    </row>
    <row r="79" spans="1:14" s="1" customFormat="1" ht="10.5" customHeight="1">
      <c r="A79" s="91">
        <v>3</v>
      </c>
      <c r="B79" s="33" t="s">
        <v>54</v>
      </c>
      <c r="C79" s="34">
        <f>C72+C75+C78</f>
        <v>7076</v>
      </c>
      <c r="D79" s="34">
        <f aca="true" t="shared" si="35" ref="D79:N79">D72+D75+D78</f>
        <v>0</v>
      </c>
      <c r="E79" s="34">
        <f t="shared" si="35"/>
        <v>780</v>
      </c>
      <c r="F79" s="34">
        <f t="shared" si="35"/>
        <v>0</v>
      </c>
      <c r="G79" s="34">
        <f t="shared" si="35"/>
        <v>0</v>
      </c>
      <c r="H79" s="34">
        <f t="shared" si="35"/>
        <v>0</v>
      </c>
      <c r="I79" s="34">
        <f t="shared" si="35"/>
        <v>0</v>
      </c>
      <c r="J79" s="34">
        <f t="shared" si="35"/>
        <v>0</v>
      </c>
      <c r="K79" s="34">
        <f t="shared" si="35"/>
        <v>0</v>
      </c>
      <c r="L79" s="34">
        <f t="shared" si="35"/>
        <v>0</v>
      </c>
      <c r="M79" s="34">
        <f t="shared" si="35"/>
        <v>0</v>
      </c>
      <c r="N79" s="46">
        <f t="shared" si="35"/>
        <v>7856</v>
      </c>
    </row>
    <row r="80" spans="1:14" s="1" customFormat="1" ht="10.5" customHeight="1">
      <c r="A80" s="92"/>
      <c r="B80" s="35" t="s">
        <v>85</v>
      </c>
      <c r="C80" s="36">
        <f>C73+C76</f>
        <v>-926</v>
      </c>
      <c r="D80" s="36">
        <f aca="true" t="shared" si="36" ref="D80:N80">D73+D76</f>
        <v>0</v>
      </c>
      <c r="E80" s="36">
        <f t="shared" si="36"/>
        <v>7054</v>
      </c>
      <c r="F80" s="36">
        <f t="shared" si="36"/>
        <v>0</v>
      </c>
      <c r="G80" s="36">
        <f t="shared" si="36"/>
        <v>0</v>
      </c>
      <c r="H80" s="36">
        <f t="shared" si="36"/>
        <v>0</v>
      </c>
      <c r="I80" s="36">
        <f t="shared" si="36"/>
        <v>0</v>
      </c>
      <c r="J80" s="36">
        <f t="shared" si="36"/>
        <v>0</v>
      </c>
      <c r="K80" s="36">
        <f t="shared" si="36"/>
        <v>0</v>
      </c>
      <c r="L80" s="36">
        <f t="shared" si="36"/>
        <v>0</v>
      </c>
      <c r="M80" s="36">
        <f t="shared" si="36"/>
        <v>0</v>
      </c>
      <c r="N80" s="54">
        <f t="shared" si="36"/>
        <v>6128</v>
      </c>
    </row>
    <row r="81" spans="1:14" s="1" customFormat="1" ht="10.5" customHeight="1" thickBot="1">
      <c r="A81" s="93"/>
      <c r="B81" s="39" t="s">
        <v>103</v>
      </c>
      <c r="C81" s="40">
        <f>SUM(C79:C80)</f>
        <v>6150</v>
      </c>
      <c r="D81" s="40">
        <f aca="true" t="shared" si="37" ref="D81:N81">SUM(D79:D80)</f>
        <v>0</v>
      </c>
      <c r="E81" s="40">
        <f t="shared" si="37"/>
        <v>7834</v>
      </c>
      <c r="F81" s="40">
        <f t="shared" si="37"/>
        <v>0</v>
      </c>
      <c r="G81" s="40">
        <f t="shared" si="37"/>
        <v>0</v>
      </c>
      <c r="H81" s="40">
        <f t="shared" si="37"/>
        <v>0</v>
      </c>
      <c r="I81" s="40">
        <f t="shared" si="37"/>
        <v>0</v>
      </c>
      <c r="J81" s="40">
        <f t="shared" si="37"/>
        <v>0</v>
      </c>
      <c r="K81" s="40">
        <f t="shared" si="37"/>
        <v>0</v>
      </c>
      <c r="L81" s="40">
        <f t="shared" si="37"/>
        <v>0</v>
      </c>
      <c r="M81" s="40">
        <f t="shared" si="37"/>
        <v>0</v>
      </c>
      <c r="N81" s="47">
        <f t="shared" si="37"/>
        <v>13984</v>
      </c>
    </row>
    <row r="82" spans="1:15" ht="10.5" customHeight="1" thickBot="1">
      <c r="A82" s="102" t="s">
        <v>55</v>
      </c>
      <c r="B82" s="15" t="s">
        <v>56</v>
      </c>
      <c r="C82" s="16">
        <v>150</v>
      </c>
      <c r="D82" s="16"/>
      <c r="E82" s="16">
        <v>7772</v>
      </c>
      <c r="F82" s="16"/>
      <c r="G82" s="16"/>
      <c r="H82" s="16"/>
      <c r="I82" s="16"/>
      <c r="J82" s="16"/>
      <c r="K82" s="16"/>
      <c r="L82" s="16"/>
      <c r="M82" s="16"/>
      <c r="N82" s="17">
        <f aca="true" t="shared" si="38" ref="N82:N89">SUM(C82:M82)</f>
        <v>7922</v>
      </c>
      <c r="O82" s="5"/>
    </row>
    <row r="83" spans="1:14" ht="10.5" customHeight="1">
      <c r="A83" s="99" t="s">
        <v>57</v>
      </c>
      <c r="B83" s="20" t="s">
        <v>58</v>
      </c>
      <c r="C83" s="21">
        <v>300</v>
      </c>
      <c r="D83" s="21"/>
      <c r="E83" s="21">
        <v>5151</v>
      </c>
      <c r="F83" s="21"/>
      <c r="G83" s="21"/>
      <c r="H83" s="21"/>
      <c r="I83" s="21"/>
      <c r="J83" s="21"/>
      <c r="K83" s="21"/>
      <c r="L83" s="21"/>
      <c r="M83" s="21"/>
      <c r="N83" s="22">
        <f t="shared" si="38"/>
        <v>5451</v>
      </c>
    </row>
    <row r="84" spans="1:14" ht="10.5" customHeight="1">
      <c r="A84" s="100"/>
      <c r="B84" s="23" t="s">
        <v>85</v>
      </c>
      <c r="C84" s="18"/>
      <c r="D84" s="18"/>
      <c r="E84" s="18">
        <v>-645</v>
      </c>
      <c r="F84" s="18"/>
      <c r="G84" s="18"/>
      <c r="H84" s="18"/>
      <c r="I84" s="18"/>
      <c r="J84" s="18"/>
      <c r="K84" s="18"/>
      <c r="L84" s="18"/>
      <c r="M84" s="18"/>
      <c r="N84" s="24">
        <f t="shared" si="38"/>
        <v>-645</v>
      </c>
    </row>
    <row r="85" spans="1:14" ht="10.5" customHeight="1" thickBot="1">
      <c r="A85" s="101"/>
      <c r="B85" s="25" t="s">
        <v>121</v>
      </c>
      <c r="C85" s="26">
        <f>SUM(C83:C84)</f>
        <v>300</v>
      </c>
      <c r="D85" s="26">
        <f aca="true" t="shared" si="39" ref="D85:N85">SUM(D83:D84)</f>
        <v>0</v>
      </c>
      <c r="E85" s="26">
        <f t="shared" si="39"/>
        <v>4506</v>
      </c>
      <c r="F85" s="26">
        <f t="shared" si="39"/>
        <v>0</v>
      </c>
      <c r="G85" s="26">
        <f t="shared" si="39"/>
        <v>0</v>
      </c>
      <c r="H85" s="26">
        <f t="shared" si="39"/>
        <v>0</v>
      </c>
      <c r="I85" s="26">
        <f t="shared" si="39"/>
        <v>0</v>
      </c>
      <c r="J85" s="26">
        <f t="shared" si="39"/>
        <v>0</v>
      </c>
      <c r="K85" s="26">
        <f t="shared" si="39"/>
        <v>0</v>
      </c>
      <c r="L85" s="26">
        <f t="shared" si="39"/>
        <v>0</v>
      </c>
      <c r="M85" s="26">
        <f t="shared" si="39"/>
        <v>0</v>
      </c>
      <c r="N85" s="27">
        <f t="shared" si="39"/>
        <v>4806</v>
      </c>
    </row>
    <row r="86" spans="1:14" ht="10.5" customHeight="1">
      <c r="A86" s="99" t="s">
        <v>59</v>
      </c>
      <c r="B86" s="20" t="s">
        <v>60</v>
      </c>
      <c r="C86" s="21">
        <v>30</v>
      </c>
      <c r="D86" s="21"/>
      <c r="E86" s="21">
        <v>7495</v>
      </c>
      <c r="F86" s="21"/>
      <c r="G86" s="21"/>
      <c r="H86" s="21"/>
      <c r="I86" s="21"/>
      <c r="J86" s="21"/>
      <c r="K86" s="21"/>
      <c r="L86" s="21"/>
      <c r="M86" s="21"/>
      <c r="N86" s="22">
        <f t="shared" si="38"/>
        <v>7525</v>
      </c>
    </row>
    <row r="87" spans="1:14" ht="10.5" customHeight="1">
      <c r="A87" s="108" t="s">
        <v>61</v>
      </c>
      <c r="B87" s="31" t="s">
        <v>62</v>
      </c>
      <c r="C87" s="19"/>
      <c r="D87" s="19"/>
      <c r="E87" s="19">
        <v>6027</v>
      </c>
      <c r="F87" s="19"/>
      <c r="G87" s="19"/>
      <c r="H87" s="19"/>
      <c r="I87" s="19"/>
      <c r="J87" s="19"/>
      <c r="K87" s="19"/>
      <c r="L87" s="19"/>
      <c r="M87" s="19"/>
      <c r="N87" s="32">
        <f t="shared" si="38"/>
        <v>6027</v>
      </c>
    </row>
    <row r="88" spans="1:14" ht="10.5" customHeight="1">
      <c r="A88" s="100" t="s">
        <v>63</v>
      </c>
      <c r="B88" s="23" t="s">
        <v>117</v>
      </c>
      <c r="C88" s="18"/>
      <c r="D88" s="18"/>
      <c r="E88" s="18">
        <v>2097</v>
      </c>
      <c r="F88" s="18"/>
      <c r="G88" s="18"/>
      <c r="H88" s="18"/>
      <c r="I88" s="18"/>
      <c r="J88" s="18"/>
      <c r="K88" s="18"/>
      <c r="L88" s="18"/>
      <c r="M88" s="18"/>
      <c r="N88" s="24">
        <f t="shared" si="38"/>
        <v>2097</v>
      </c>
    </row>
    <row r="89" spans="1:14" ht="10.5" customHeight="1" thickBot="1">
      <c r="A89" s="113" t="s">
        <v>64</v>
      </c>
      <c r="B89" s="62" t="s">
        <v>82</v>
      </c>
      <c r="C89" s="63">
        <v>10444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4">
        <f t="shared" si="38"/>
        <v>10444</v>
      </c>
    </row>
    <row r="90" spans="1:15" s="1" customFormat="1" ht="10.5" customHeight="1">
      <c r="A90" s="91">
        <v>4</v>
      </c>
      <c r="B90" s="33" t="s">
        <v>65</v>
      </c>
      <c r="C90" s="34">
        <f>C82+C83+C86+C87+C88+C89</f>
        <v>10924</v>
      </c>
      <c r="D90" s="34">
        <f aca="true" t="shared" si="40" ref="D90:N90">D82+D83+D86+D87+D88+D89</f>
        <v>0</v>
      </c>
      <c r="E90" s="34">
        <f t="shared" si="40"/>
        <v>28542</v>
      </c>
      <c r="F90" s="34">
        <f t="shared" si="40"/>
        <v>0</v>
      </c>
      <c r="G90" s="34">
        <f t="shared" si="40"/>
        <v>0</v>
      </c>
      <c r="H90" s="34">
        <f t="shared" si="40"/>
        <v>0</v>
      </c>
      <c r="I90" s="34">
        <f t="shared" si="40"/>
        <v>0</v>
      </c>
      <c r="J90" s="34">
        <f t="shared" si="40"/>
        <v>0</v>
      </c>
      <c r="K90" s="34">
        <f t="shared" si="40"/>
        <v>0</v>
      </c>
      <c r="L90" s="34">
        <f t="shared" si="40"/>
        <v>0</v>
      </c>
      <c r="M90" s="34">
        <f t="shared" si="40"/>
        <v>0</v>
      </c>
      <c r="N90" s="46">
        <f t="shared" si="40"/>
        <v>39466</v>
      </c>
      <c r="O90" s="7"/>
    </row>
    <row r="91" spans="1:15" s="1" customFormat="1" ht="10.5" customHeight="1">
      <c r="A91" s="92"/>
      <c r="B91" s="35" t="s">
        <v>85</v>
      </c>
      <c r="C91" s="36">
        <f>C84</f>
        <v>0</v>
      </c>
      <c r="D91" s="36">
        <f aca="true" t="shared" si="41" ref="D91:N91">D84</f>
        <v>0</v>
      </c>
      <c r="E91" s="36">
        <f t="shared" si="41"/>
        <v>-645</v>
      </c>
      <c r="F91" s="36">
        <f t="shared" si="41"/>
        <v>0</v>
      </c>
      <c r="G91" s="36">
        <f t="shared" si="41"/>
        <v>0</v>
      </c>
      <c r="H91" s="36">
        <f t="shared" si="41"/>
        <v>0</v>
      </c>
      <c r="I91" s="36">
        <f t="shared" si="41"/>
        <v>0</v>
      </c>
      <c r="J91" s="36">
        <f t="shared" si="41"/>
        <v>0</v>
      </c>
      <c r="K91" s="36">
        <f t="shared" si="41"/>
        <v>0</v>
      </c>
      <c r="L91" s="36">
        <f t="shared" si="41"/>
        <v>0</v>
      </c>
      <c r="M91" s="36">
        <f t="shared" si="41"/>
        <v>0</v>
      </c>
      <c r="N91" s="54">
        <f t="shared" si="41"/>
        <v>-645</v>
      </c>
      <c r="O91" s="7"/>
    </row>
    <row r="92" spans="1:15" s="1" customFormat="1" ht="10.5" customHeight="1" thickBot="1">
      <c r="A92" s="93"/>
      <c r="B92" s="39" t="s">
        <v>105</v>
      </c>
      <c r="C92" s="40">
        <f>SUM(C90:C91)</f>
        <v>10924</v>
      </c>
      <c r="D92" s="40">
        <f aca="true" t="shared" si="42" ref="D92:N92">SUM(D90:D91)</f>
        <v>0</v>
      </c>
      <c r="E92" s="40">
        <f t="shared" si="42"/>
        <v>27897</v>
      </c>
      <c r="F92" s="40">
        <f t="shared" si="42"/>
        <v>0</v>
      </c>
      <c r="G92" s="40">
        <f t="shared" si="42"/>
        <v>0</v>
      </c>
      <c r="H92" s="40">
        <f t="shared" si="42"/>
        <v>0</v>
      </c>
      <c r="I92" s="40">
        <f t="shared" si="42"/>
        <v>0</v>
      </c>
      <c r="J92" s="40">
        <f t="shared" si="42"/>
        <v>0</v>
      </c>
      <c r="K92" s="40">
        <f t="shared" si="42"/>
        <v>0</v>
      </c>
      <c r="L92" s="40">
        <f t="shared" si="42"/>
        <v>0</v>
      </c>
      <c r="M92" s="40">
        <f t="shared" si="42"/>
        <v>0</v>
      </c>
      <c r="N92" s="47">
        <f t="shared" si="42"/>
        <v>38821</v>
      </c>
      <c r="O92" s="7"/>
    </row>
    <row r="93" spans="1:15" s="1" customFormat="1" ht="10.5" customHeight="1" thickBot="1">
      <c r="A93" s="94">
        <v>5</v>
      </c>
      <c r="B93" s="48" t="s">
        <v>72</v>
      </c>
      <c r="C93" s="49">
        <v>487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50">
        <f>SUM(C93:M93)</f>
        <v>487</v>
      </c>
      <c r="O93" s="7"/>
    </row>
    <row r="94" spans="1:15" s="1" customFormat="1" ht="10.5" customHeight="1">
      <c r="A94" s="91"/>
      <c r="B94" s="33" t="s">
        <v>66</v>
      </c>
      <c r="C94" s="34">
        <f aca="true" t="shared" si="43" ref="C94:N94">C69+C79+C90+C93</f>
        <v>23072</v>
      </c>
      <c r="D94" s="34">
        <f t="shared" si="43"/>
        <v>0</v>
      </c>
      <c r="E94" s="34">
        <f t="shared" si="43"/>
        <v>29445</v>
      </c>
      <c r="F94" s="34">
        <f t="shared" si="43"/>
        <v>0</v>
      </c>
      <c r="G94" s="34">
        <f t="shared" si="43"/>
        <v>0</v>
      </c>
      <c r="H94" s="34">
        <f t="shared" si="43"/>
        <v>0</v>
      </c>
      <c r="I94" s="34">
        <f t="shared" si="43"/>
        <v>0</v>
      </c>
      <c r="J94" s="34">
        <f t="shared" si="43"/>
        <v>0</v>
      </c>
      <c r="K94" s="34">
        <f t="shared" si="43"/>
        <v>0</v>
      </c>
      <c r="L94" s="34">
        <f t="shared" si="43"/>
        <v>0</v>
      </c>
      <c r="M94" s="34">
        <f t="shared" si="43"/>
        <v>0</v>
      </c>
      <c r="N94" s="46">
        <f t="shared" si="43"/>
        <v>52517</v>
      </c>
      <c r="O94" s="7"/>
    </row>
    <row r="95" spans="1:15" s="1" customFormat="1" ht="10.5" customHeight="1">
      <c r="A95" s="92"/>
      <c r="B95" s="35" t="s">
        <v>85</v>
      </c>
      <c r="C95" s="36">
        <f aca="true" t="shared" si="44" ref="C95:N95">C80+C91+C70</f>
        <v>-1422</v>
      </c>
      <c r="D95" s="36">
        <f t="shared" si="44"/>
        <v>0</v>
      </c>
      <c r="E95" s="36">
        <f t="shared" si="44"/>
        <v>6409</v>
      </c>
      <c r="F95" s="36">
        <f t="shared" si="44"/>
        <v>0</v>
      </c>
      <c r="G95" s="36">
        <f t="shared" si="44"/>
        <v>0</v>
      </c>
      <c r="H95" s="36">
        <f t="shared" si="44"/>
        <v>0</v>
      </c>
      <c r="I95" s="36">
        <f t="shared" si="44"/>
        <v>0</v>
      </c>
      <c r="J95" s="36">
        <f t="shared" si="44"/>
        <v>0</v>
      </c>
      <c r="K95" s="36">
        <f t="shared" si="44"/>
        <v>0</v>
      </c>
      <c r="L95" s="36">
        <f t="shared" si="44"/>
        <v>0</v>
      </c>
      <c r="M95" s="36">
        <f t="shared" si="44"/>
        <v>0</v>
      </c>
      <c r="N95" s="54">
        <f t="shared" si="44"/>
        <v>4987</v>
      </c>
      <c r="O95" s="7"/>
    </row>
    <row r="96" spans="1:14" s="1" customFormat="1" ht="10.5" customHeight="1" thickBot="1">
      <c r="A96" s="95"/>
      <c r="B96" s="37" t="s">
        <v>106</v>
      </c>
      <c r="C96" s="38">
        <f>SUM(C94:C95)</f>
        <v>21650</v>
      </c>
      <c r="D96" s="38">
        <f aca="true" t="shared" si="45" ref="D96:N96">SUM(D94:D95)</f>
        <v>0</v>
      </c>
      <c r="E96" s="38">
        <f t="shared" si="45"/>
        <v>35854</v>
      </c>
      <c r="F96" s="38">
        <f t="shared" si="45"/>
        <v>0</v>
      </c>
      <c r="G96" s="38">
        <f t="shared" si="45"/>
        <v>0</v>
      </c>
      <c r="H96" s="38">
        <f t="shared" si="45"/>
        <v>0</v>
      </c>
      <c r="I96" s="38">
        <f t="shared" si="45"/>
        <v>0</v>
      </c>
      <c r="J96" s="38">
        <f t="shared" si="45"/>
        <v>0</v>
      </c>
      <c r="K96" s="38">
        <f t="shared" si="45"/>
        <v>0</v>
      </c>
      <c r="L96" s="38">
        <f t="shared" si="45"/>
        <v>0</v>
      </c>
      <c r="M96" s="38">
        <f t="shared" si="45"/>
        <v>0</v>
      </c>
      <c r="N96" s="51">
        <f t="shared" si="45"/>
        <v>57504</v>
      </c>
    </row>
    <row r="97" spans="1:15" s="3" customFormat="1" ht="10.5" customHeight="1">
      <c r="A97" s="96"/>
      <c r="B97" s="57" t="s">
        <v>47</v>
      </c>
      <c r="C97" s="42">
        <f aca="true" t="shared" si="46" ref="C97:M97">C62+C94</f>
        <v>47301</v>
      </c>
      <c r="D97" s="42">
        <f t="shared" si="46"/>
        <v>572</v>
      </c>
      <c r="E97" s="42">
        <f t="shared" si="46"/>
        <v>40308</v>
      </c>
      <c r="F97" s="42">
        <f t="shared" si="46"/>
        <v>180994</v>
      </c>
      <c r="G97" s="42">
        <f t="shared" si="46"/>
        <v>87076</v>
      </c>
      <c r="H97" s="42">
        <f t="shared" si="46"/>
        <v>42093</v>
      </c>
      <c r="I97" s="42">
        <f t="shared" si="46"/>
        <v>141134</v>
      </c>
      <c r="J97" s="42">
        <f t="shared" si="46"/>
        <v>695</v>
      </c>
      <c r="K97" s="42">
        <f t="shared" si="46"/>
        <v>0</v>
      </c>
      <c r="L97" s="42">
        <f t="shared" si="46"/>
        <v>2700</v>
      </c>
      <c r="M97" s="42">
        <f t="shared" si="46"/>
        <v>8317</v>
      </c>
      <c r="N97" s="43">
        <f>SUM(C97:M97)</f>
        <v>551190</v>
      </c>
      <c r="O97" s="8"/>
    </row>
    <row r="98" spans="1:15" s="3" customFormat="1" ht="10.5" customHeight="1">
      <c r="A98" s="97"/>
      <c r="B98" s="44" t="s">
        <v>107</v>
      </c>
      <c r="C98" s="45">
        <f aca="true" t="shared" si="47" ref="C98:M98">C63+C95</f>
        <v>2944</v>
      </c>
      <c r="D98" s="45">
        <f t="shared" si="47"/>
        <v>112</v>
      </c>
      <c r="E98" s="45">
        <f t="shared" si="47"/>
        <v>9091</v>
      </c>
      <c r="F98" s="45">
        <f t="shared" si="47"/>
        <v>6991</v>
      </c>
      <c r="G98" s="45">
        <f t="shared" si="47"/>
        <v>24</v>
      </c>
      <c r="H98" s="45">
        <f t="shared" si="47"/>
        <v>42238</v>
      </c>
      <c r="I98" s="45">
        <f t="shared" si="47"/>
        <v>3040</v>
      </c>
      <c r="J98" s="45">
        <f t="shared" si="47"/>
        <v>1375</v>
      </c>
      <c r="K98" s="45">
        <f t="shared" si="47"/>
        <v>0</v>
      </c>
      <c r="L98" s="45">
        <f t="shared" si="47"/>
        <v>375</v>
      </c>
      <c r="M98" s="45">
        <f t="shared" si="47"/>
        <v>0</v>
      </c>
      <c r="N98" s="55">
        <f>N63+N95</f>
        <v>66190</v>
      </c>
      <c r="O98" s="8"/>
    </row>
    <row r="99" spans="1:15" s="3" customFormat="1" ht="10.5" customHeight="1" thickBot="1">
      <c r="A99" s="98"/>
      <c r="B99" s="79" t="s">
        <v>109</v>
      </c>
      <c r="C99" s="80">
        <f>SUM(C97:C98)</f>
        <v>50245</v>
      </c>
      <c r="D99" s="80">
        <f aca="true" t="shared" si="48" ref="D99:N99">SUM(D97:D98)</f>
        <v>684</v>
      </c>
      <c r="E99" s="80">
        <f t="shared" si="48"/>
        <v>49399</v>
      </c>
      <c r="F99" s="80">
        <f t="shared" si="48"/>
        <v>187985</v>
      </c>
      <c r="G99" s="80">
        <f t="shared" si="48"/>
        <v>87100</v>
      </c>
      <c r="H99" s="80">
        <f t="shared" si="48"/>
        <v>84331</v>
      </c>
      <c r="I99" s="80">
        <f t="shared" si="48"/>
        <v>144174</v>
      </c>
      <c r="J99" s="80">
        <f t="shared" si="48"/>
        <v>2070</v>
      </c>
      <c r="K99" s="80">
        <f t="shared" si="48"/>
        <v>0</v>
      </c>
      <c r="L99" s="80">
        <f t="shared" si="48"/>
        <v>3075</v>
      </c>
      <c r="M99" s="80">
        <f t="shared" si="48"/>
        <v>8317</v>
      </c>
      <c r="N99" s="81">
        <f t="shared" si="48"/>
        <v>617380</v>
      </c>
      <c r="O99" s="8"/>
    </row>
    <row r="100" spans="1:15" ht="10.5" customHeight="1">
      <c r="A100" s="99" t="s">
        <v>67</v>
      </c>
      <c r="B100" s="20" t="s">
        <v>69</v>
      </c>
      <c r="C100" s="21">
        <v>4680</v>
      </c>
      <c r="D100" s="21"/>
      <c r="E100" s="21">
        <v>2694</v>
      </c>
      <c r="F100" s="21"/>
      <c r="G100" s="21"/>
      <c r="H100" s="21"/>
      <c r="I100" s="21"/>
      <c r="J100" s="21"/>
      <c r="K100" s="21"/>
      <c r="L100" s="21"/>
      <c r="M100" s="21"/>
      <c r="N100" s="22">
        <f>SUM(C100:M100)</f>
        <v>7374</v>
      </c>
      <c r="O100" s="1"/>
    </row>
    <row r="101" spans="1:15" ht="10.5" customHeight="1">
      <c r="A101" s="100"/>
      <c r="B101" s="23" t="s">
        <v>85</v>
      </c>
      <c r="C101" s="18">
        <v>150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24">
        <f>SUM(C101:M101)</f>
        <v>150</v>
      </c>
      <c r="O101" s="1"/>
    </row>
    <row r="102" spans="1:15" ht="10.5" customHeight="1" thickBot="1">
      <c r="A102" s="101"/>
      <c r="B102" s="25" t="s">
        <v>121</v>
      </c>
      <c r="C102" s="26">
        <f>SUM(C100:C101)</f>
        <v>4830</v>
      </c>
      <c r="D102" s="26">
        <f aca="true" t="shared" si="49" ref="D102:N102">SUM(D100:D101)</f>
        <v>0</v>
      </c>
      <c r="E102" s="26">
        <f t="shared" si="49"/>
        <v>2694</v>
      </c>
      <c r="F102" s="26">
        <f t="shared" si="49"/>
        <v>0</v>
      </c>
      <c r="G102" s="26">
        <f t="shared" si="49"/>
        <v>0</v>
      </c>
      <c r="H102" s="26">
        <f t="shared" si="49"/>
        <v>0</v>
      </c>
      <c r="I102" s="26">
        <f t="shared" si="49"/>
        <v>0</v>
      </c>
      <c r="J102" s="26">
        <f t="shared" si="49"/>
        <v>0</v>
      </c>
      <c r="K102" s="26">
        <f t="shared" si="49"/>
        <v>0</v>
      </c>
      <c r="L102" s="26">
        <f t="shared" si="49"/>
        <v>0</v>
      </c>
      <c r="M102" s="26">
        <f t="shared" si="49"/>
        <v>0</v>
      </c>
      <c r="N102" s="27">
        <f t="shared" si="49"/>
        <v>7524</v>
      </c>
      <c r="O102" s="1"/>
    </row>
    <row r="103" spans="1:15" ht="10.5" customHeight="1" thickBot="1">
      <c r="A103" s="102" t="s">
        <v>68</v>
      </c>
      <c r="B103" s="15" t="s">
        <v>0</v>
      </c>
      <c r="C103" s="16">
        <v>735</v>
      </c>
      <c r="D103" s="16"/>
      <c r="E103" s="16">
        <v>1894</v>
      </c>
      <c r="F103" s="16"/>
      <c r="G103" s="16"/>
      <c r="H103" s="16"/>
      <c r="I103" s="16"/>
      <c r="J103" s="16"/>
      <c r="K103" s="16"/>
      <c r="L103" s="16"/>
      <c r="M103" s="16"/>
      <c r="N103" s="17">
        <f>SUM(C103:M103)</f>
        <v>2629</v>
      </c>
      <c r="O103" s="1"/>
    </row>
    <row r="104" spans="1:14" s="1" customFormat="1" ht="10.5" customHeight="1">
      <c r="A104" s="103">
        <v>6</v>
      </c>
      <c r="B104" s="85" t="s">
        <v>70</v>
      </c>
      <c r="C104" s="86">
        <f>C100+C103</f>
        <v>5415</v>
      </c>
      <c r="D104" s="86">
        <f aca="true" t="shared" si="50" ref="D104:N104">D100+D103</f>
        <v>0</v>
      </c>
      <c r="E104" s="86">
        <f t="shared" si="50"/>
        <v>4588</v>
      </c>
      <c r="F104" s="86">
        <f t="shared" si="50"/>
        <v>0</v>
      </c>
      <c r="G104" s="86">
        <f t="shared" si="50"/>
        <v>0</v>
      </c>
      <c r="H104" s="86">
        <f t="shared" si="50"/>
        <v>0</v>
      </c>
      <c r="I104" s="86">
        <f t="shared" si="50"/>
        <v>0</v>
      </c>
      <c r="J104" s="86">
        <f t="shared" si="50"/>
        <v>0</v>
      </c>
      <c r="K104" s="86">
        <f t="shared" si="50"/>
        <v>0</v>
      </c>
      <c r="L104" s="86">
        <f t="shared" si="50"/>
        <v>0</v>
      </c>
      <c r="M104" s="86">
        <f t="shared" si="50"/>
        <v>0</v>
      </c>
      <c r="N104" s="87">
        <f t="shared" si="50"/>
        <v>10003</v>
      </c>
    </row>
    <row r="105" spans="1:14" s="1" customFormat="1" ht="10.5" customHeight="1">
      <c r="A105" s="104"/>
      <c r="B105" s="88" t="s">
        <v>85</v>
      </c>
      <c r="C105" s="84">
        <f>C101</f>
        <v>150</v>
      </c>
      <c r="D105" s="84">
        <f aca="true" t="shared" si="51" ref="D105:M105">D101</f>
        <v>0</v>
      </c>
      <c r="E105" s="84">
        <f t="shared" si="51"/>
        <v>0</v>
      </c>
      <c r="F105" s="84">
        <f t="shared" si="51"/>
        <v>0</v>
      </c>
      <c r="G105" s="84">
        <f t="shared" si="51"/>
        <v>0</v>
      </c>
      <c r="H105" s="84">
        <f t="shared" si="51"/>
        <v>0</v>
      </c>
      <c r="I105" s="84">
        <f t="shared" si="51"/>
        <v>0</v>
      </c>
      <c r="J105" s="84">
        <f t="shared" si="51"/>
        <v>0</v>
      </c>
      <c r="K105" s="84">
        <f t="shared" si="51"/>
        <v>0</v>
      </c>
      <c r="L105" s="84">
        <f t="shared" si="51"/>
        <v>0</v>
      </c>
      <c r="M105" s="84">
        <f t="shared" si="51"/>
        <v>0</v>
      </c>
      <c r="N105" s="89">
        <f>SUM(C105:M105)</f>
        <v>150</v>
      </c>
    </row>
    <row r="106" spans="1:14" s="1" customFormat="1" ht="10.5" customHeight="1" thickBot="1">
      <c r="A106" s="105"/>
      <c r="B106" s="90" t="s">
        <v>121</v>
      </c>
      <c r="C106" s="52">
        <f>SUM(C104:C105)</f>
        <v>5565</v>
      </c>
      <c r="D106" s="52">
        <f aca="true" t="shared" si="52" ref="D106:N106">SUM(D104:D105)</f>
        <v>0</v>
      </c>
      <c r="E106" s="52">
        <f t="shared" si="52"/>
        <v>4588</v>
      </c>
      <c r="F106" s="52">
        <f t="shared" si="52"/>
        <v>0</v>
      </c>
      <c r="G106" s="52">
        <f t="shared" si="52"/>
        <v>0</v>
      </c>
      <c r="H106" s="52">
        <f t="shared" si="52"/>
        <v>0</v>
      </c>
      <c r="I106" s="52">
        <f t="shared" si="52"/>
        <v>0</v>
      </c>
      <c r="J106" s="52">
        <f t="shared" si="52"/>
        <v>0</v>
      </c>
      <c r="K106" s="52">
        <f t="shared" si="52"/>
        <v>0</v>
      </c>
      <c r="L106" s="52">
        <f t="shared" si="52"/>
        <v>0</v>
      </c>
      <c r="M106" s="52">
        <f t="shared" si="52"/>
        <v>0</v>
      </c>
      <c r="N106" s="56">
        <f t="shared" si="52"/>
        <v>10153</v>
      </c>
    </row>
    <row r="107" spans="1:15" s="1" customFormat="1" ht="10.5" customHeight="1">
      <c r="A107" s="106"/>
      <c r="B107" s="82" t="s">
        <v>118</v>
      </c>
      <c r="C107" s="75">
        <f aca="true" t="shared" si="53" ref="C107:N107">SUM(C97,C104)</f>
        <v>52716</v>
      </c>
      <c r="D107" s="75">
        <f t="shared" si="53"/>
        <v>572</v>
      </c>
      <c r="E107" s="75">
        <f t="shared" si="53"/>
        <v>44896</v>
      </c>
      <c r="F107" s="75">
        <f t="shared" si="53"/>
        <v>180994</v>
      </c>
      <c r="G107" s="75">
        <f t="shared" si="53"/>
        <v>87076</v>
      </c>
      <c r="H107" s="75">
        <f t="shared" si="53"/>
        <v>42093</v>
      </c>
      <c r="I107" s="75">
        <f t="shared" si="53"/>
        <v>141134</v>
      </c>
      <c r="J107" s="75">
        <f t="shared" si="53"/>
        <v>695</v>
      </c>
      <c r="K107" s="75">
        <f t="shared" si="53"/>
        <v>0</v>
      </c>
      <c r="L107" s="75">
        <f t="shared" si="53"/>
        <v>2700</v>
      </c>
      <c r="M107" s="75">
        <f t="shared" si="53"/>
        <v>8317</v>
      </c>
      <c r="N107" s="83">
        <f t="shared" si="53"/>
        <v>561193</v>
      </c>
      <c r="O107" s="7"/>
    </row>
    <row r="108" spans="1:14" s="1" customFormat="1" ht="10.5" customHeight="1">
      <c r="A108" s="92"/>
      <c r="B108" s="35" t="s">
        <v>107</v>
      </c>
      <c r="C108" s="36">
        <f aca="true" t="shared" si="54" ref="C108:N108">C98+C105</f>
        <v>3094</v>
      </c>
      <c r="D108" s="36">
        <f t="shared" si="54"/>
        <v>112</v>
      </c>
      <c r="E108" s="36">
        <f t="shared" si="54"/>
        <v>9091</v>
      </c>
      <c r="F108" s="36">
        <f t="shared" si="54"/>
        <v>6991</v>
      </c>
      <c r="G108" s="36">
        <f t="shared" si="54"/>
        <v>24</v>
      </c>
      <c r="H108" s="36">
        <f t="shared" si="54"/>
        <v>42238</v>
      </c>
      <c r="I108" s="36">
        <f t="shared" si="54"/>
        <v>3040</v>
      </c>
      <c r="J108" s="36">
        <f t="shared" si="54"/>
        <v>1375</v>
      </c>
      <c r="K108" s="36">
        <f t="shared" si="54"/>
        <v>0</v>
      </c>
      <c r="L108" s="36">
        <f t="shared" si="54"/>
        <v>375</v>
      </c>
      <c r="M108" s="36">
        <f t="shared" si="54"/>
        <v>0</v>
      </c>
      <c r="N108" s="54">
        <f t="shared" si="54"/>
        <v>66340</v>
      </c>
    </row>
    <row r="109" spans="1:14" s="9" customFormat="1" ht="10.5" customHeight="1" thickBot="1">
      <c r="A109" s="93"/>
      <c r="B109" s="39" t="s">
        <v>128</v>
      </c>
      <c r="C109" s="52">
        <f>SUM(C107:C108)</f>
        <v>55810</v>
      </c>
      <c r="D109" s="52">
        <f aca="true" t="shared" si="55" ref="D109:N109">SUM(D107:D108)</f>
        <v>684</v>
      </c>
      <c r="E109" s="52">
        <f t="shared" si="55"/>
        <v>53987</v>
      </c>
      <c r="F109" s="52">
        <f t="shared" si="55"/>
        <v>187985</v>
      </c>
      <c r="G109" s="52">
        <f t="shared" si="55"/>
        <v>87100</v>
      </c>
      <c r="H109" s="52">
        <f t="shared" si="55"/>
        <v>84331</v>
      </c>
      <c r="I109" s="52">
        <f t="shared" si="55"/>
        <v>144174</v>
      </c>
      <c r="J109" s="52">
        <f t="shared" si="55"/>
        <v>2070</v>
      </c>
      <c r="K109" s="52">
        <f t="shared" si="55"/>
        <v>0</v>
      </c>
      <c r="L109" s="52">
        <f t="shared" si="55"/>
        <v>3075</v>
      </c>
      <c r="M109" s="52">
        <f t="shared" si="55"/>
        <v>8317</v>
      </c>
      <c r="N109" s="56">
        <f t="shared" si="55"/>
        <v>627533</v>
      </c>
    </row>
    <row r="110" spans="1:15" ht="10.5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"/>
    </row>
    <row r="111" spans="1:14" ht="10.5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</row>
    <row r="112" spans="1:14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</row>
    <row r="116" s="1" customFormat="1" ht="12.75"/>
  </sheetData>
  <mergeCells count="2">
    <mergeCell ref="M2:N2"/>
    <mergeCell ref="A1:N1"/>
  </mergeCells>
  <printOptions/>
  <pageMargins left="0.7874015748031497" right="0.7874015748031497" top="0.7086614173228347" bottom="0.3937007874015748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2005-09-27T04:30:24Z</cp:lastPrinted>
  <dcterms:created xsi:type="dcterms:W3CDTF">2003-02-14T07:13:59Z</dcterms:created>
  <dcterms:modified xsi:type="dcterms:W3CDTF">2005-09-26T16:51:57Z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