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<sst xmlns="http://schemas.openxmlformats.org/spreadsheetml/2006/main" count="63" uniqueCount="60">
  <si>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Cím</t>
  </si>
  <si>
    <t>Intézmény, feladat</t>
  </si>
  <si>
    <t>Összesen</t>
  </si>
  <si>
    <t>Átvett</t>
  </si>
  <si>
    <t>kiadás</t>
  </si>
  <si>
    <t>bevétel</t>
  </si>
  <si>
    <t>pénze.</t>
  </si>
  <si>
    <t>támogat.</t>
  </si>
  <si>
    <t>Önkorm.</t>
  </si>
  <si>
    <t>támog.</t>
  </si>
  <si>
    <t>1 1</t>
  </si>
  <si>
    <t>Önkorm. Igazgatási tev.</t>
  </si>
  <si>
    <t>1 2</t>
  </si>
  <si>
    <t>Település üzemelt.össz.</t>
  </si>
  <si>
    <t xml:space="preserve">1 4 </t>
  </si>
  <si>
    <t>Katasztrófa védelem össz.</t>
  </si>
  <si>
    <t xml:space="preserve">1 5 </t>
  </si>
  <si>
    <t>Egyéb feladatok össz.</t>
  </si>
  <si>
    <t>közvetlen</t>
  </si>
  <si>
    <t>1000 Ft-ban</t>
  </si>
  <si>
    <t xml:space="preserve">1 7 </t>
  </si>
  <si>
    <t>Kisebbségi önk. Össz.</t>
  </si>
  <si>
    <t>Óvodai ellátás összesen</t>
  </si>
  <si>
    <t>Iskolai ellátás összesen</t>
  </si>
  <si>
    <t>Egészségügyi ellát.össz.</t>
  </si>
  <si>
    <t>Hiv. Önk.Tűzoltóság</t>
  </si>
  <si>
    <t>Részben önáll. Gazd.össz.</t>
  </si>
  <si>
    <t>6 1</t>
  </si>
  <si>
    <t>Művelődési Központ</t>
  </si>
  <si>
    <t>6 2</t>
  </si>
  <si>
    <t>Könyvtári feladatok</t>
  </si>
  <si>
    <t xml:space="preserve">Műv.Köz.és Könyvt.ö. </t>
  </si>
  <si>
    <t>Polg. Hiv. mindösszesen</t>
  </si>
  <si>
    <t>Működ.</t>
  </si>
  <si>
    <t>Fejl.célú</t>
  </si>
  <si>
    <t>bev.</t>
  </si>
  <si>
    <t>1 3</t>
  </si>
  <si>
    <t>Szociális ellátás</t>
  </si>
  <si>
    <t xml:space="preserve">                          </t>
  </si>
  <si>
    <t>Fejl.</t>
  </si>
  <si>
    <t>Műk.</t>
  </si>
  <si>
    <t>hitel</t>
  </si>
  <si>
    <t>műk. kiad.</t>
  </si>
  <si>
    <t>Köz-</t>
  </si>
  <si>
    <t>vetett</t>
  </si>
  <si>
    <t>átvett</t>
  </si>
  <si>
    <t>Mindösszesen</t>
  </si>
  <si>
    <t>Polg.Hiv.mindösszesen</t>
  </si>
  <si>
    <t>Polgárm. Hiv. összesen</t>
  </si>
  <si>
    <t xml:space="preserve">Egyéb </t>
  </si>
  <si>
    <t>H.adók</t>
  </si>
  <si>
    <t>Előzőből közhasznú,közcélú foglalk.létszáma</t>
  </si>
  <si>
    <t>Költségek</t>
  </si>
  <si>
    <t>Bevételek</t>
  </si>
  <si>
    <t>Központi</t>
  </si>
  <si>
    <t xml:space="preserve"> szja.8%</t>
  </si>
  <si>
    <t>Létszám</t>
  </si>
  <si>
    <t>Köt.</t>
  </si>
  <si>
    <t>tart.</t>
  </si>
  <si>
    <t>8. számú  melléklet a 2./2007. (II..16.) számú költségvetési rendelethez 
Rétság Város Önkormányzat  2007. évi bevétele és költsége önállóan gazdálkodó költségvetési  szervenként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</si>
</sst>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9" fillId="2" borderId="23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9" fillId="0" borderId="24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2" fontId="9" fillId="0" borderId="13" xfId="15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2" fontId="9" fillId="0" borderId="26" xfId="0" applyNumberFormat="1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2" fontId="9" fillId="0" borderId="2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28" xfId="0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2" fontId="7" fillId="0" borderId="2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6" xfId="0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0"/>
  <sheetViews>
    <sheetView tabSelected="1" zoomScale="129" zoomScaleNormal="129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4" width="7.57421875" style="0" customWidth="1"/>
    <col min="5" max="5" width="6.8515625" style="0" customWidth="1"/>
    <col min="6" max="6" width="5.7109375" style="0" customWidth="1"/>
    <col min="7" max="7" width="8.28125" style="0" customWidth="1"/>
    <col min="8" max="9" width="6.8515625" style="0" customWidth="1"/>
    <col min="10" max="10" width="6.28125" style="0" bestFit="1" customWidth="1"/>
    <col min="11" max="11" width="7.28125" style="2" customWidth="1"/>
    <col min="12" max="12" width="5.57421875" style="2" customWidth="1"/>
    <col min="13" max="13" width="5.8515625" style="0" customWidth="1"/>
    <col min="14" max="14" width="6.7109375" style="0" customWidth="1"/>
    <col min="15" max="15" width="6.8515625" style="0" customWidth="1"/>
    <col min="16" max="16" width="7.8515625" style="0" customWidth="1"/>
    <col min="17" max="17" width="8.140625" style="0" customWidth="1"/>
    <col min="18" max="18" width="6.8515625" style="0" customWidth="1"/>
    <col min="19" max="20" width="0" style="0" hidden="1" customWidth="1"/>
  </cols>
  <sheetData>
    <row r="1" spans="1:18" s="6" customFormat="1" ht="33" customHeight="1">
      <c r="A1" s="118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1:18" s="8" customFormat="1" ht="13.5" thickBot="1">
      <c r="K2" s="9"/>
      <c r="L2" s="9"/>
      <c r="Q2" s="116" t="s">
        <v>19</v>
      </c>
      <c r="R2" s="116"/>
    </row>
    <row r="3" spans="1:18" s="8" customFormat="1" ht="12.75" customHeight="1" thickBot="1">
      <c r="A3" s="10"/>
      <c r="B3" s="11"/>
      <c r="C3" s="113" t="s">
        <v>52</v>
      </c>
      <c r="D3" s="114"/>
      <c r="E3" s="114"/>
      <c r="F3" s="114"/>
      <c r="G3" s="117"/>
      <c r="H3" s="113" t="s">
        <v>53</v>
      </c>
      <c r="I3" s="114"/>
      <c r="J3" s="114"/>
      <c r="K3" s="114"/>
      <c r="L3" s="115"/>
      <c r="M3" s="114"/>
      <c r="N3" s="115"/>
      <c r="O3" s="115"/>
      <c r="P3" s="114"/>
      <c r="Q3" s="11"/>
      <c r="R3" s="11"/>
    </row>
    <row r="4" spans="1:18" s="17" customFormat="1" ht="12.75" customHeight="1">
      <c r="A4" s="13" t="s">
        <v>0</v>
      </c>
      <c r="B4" s="13" t="s">
        <v>1</v>
      </c>
      <c r="C4" s="14" t="s">
        <v>18</v>
      </c>
      <c r="D4" s="15" t="s">
        <v>57</v>
      </c>
      <c r="E4" s="15" t="s">
        <v>39</v>
      </c>
      <c r="F4" s="12" t="s">
        <v>43</v>
      </c>
      <c r="G4" s="15" t="s">
        <v>2</v>
      </c>
      <c r="H4" s="15" t="s">
        <v>33</v>
      </c>
      <c r="I4" s="15" t="s">
        <v>49</v>
      </c>
      <c r="J4" s="12" t="s">
        <v>3</v>
      </c>
      <c r="K4" s="16" t="s">
        <v>54</v>
      </c>
      <c r="L4" s="15" t="s">
        <v>39</v>
      </c>
      <c r="M4" s="12" t="s">
        <v>34</v>
      </c>
      <c r="N4" s="15" t="s">
        <v>50</v>
      </c>
      <c r="O4" s="15" t="s">
        <v>40</v>
      </c>
      <c r="P4" s="14" t="s">
        <v>2</v>
      </c>
      <c r="Q4" s="13" t="s">
        <v>8</v>
      </c>
      <c r="R4" s="13" t="s">
        <v>56</v>
      </c>
    </row>
    <row r="5" spans="1:18" s="17" customFormat="1" ht="12.75" customHeight="1" thickBot="1">
      <c r="A5" s="18"/>
      <c r="B5" s="18"/>
      <c r="C5" s="18" t="s">
        <v>42</v>
      </c>
      <c r="D5" s="18" t="s">
        <v>58</v>
      </c>
      <c r="E5" s="18" t="s">
        <v>4</v>
      </c>
      <c r="F5" s="19" t="s">
        <v>44</v>
      </c>
      <c r="G5" s="18"/>
      <c r="H5" s="18" t="s">
        <v>5</v>
      </c>
      <c r="I5" s="18" t="s">
        <v>35</v>
      </c>
      <c r="J5" s="20" t="s">
        <v>6</v>
      </c>
      <c r="K5" s="21" t="s">
        <v>7</v>
      </c>
      <c r="L5" s="18" t="s">
        <v>45</v>
      </c>
      <c r="M5" s="20" t="s">
        <v>35</v>
      </c>
      <c r="N5" s="18" t="s">
        <v>55</v>
      </c>
      <c r="O5" s="18" t="s">
        <v>41</v>
      </c>
      <c r="P5" s="22"/>
      <c r="Q5" s="18" t="s">
        <v>9</v>
      </c>
      <c r="R5" s="18"/>
    </row>
    <row r="6" spans="1:20" s="17" customFormat="1" ht="12.75" customHeight="1">
      <c r="A6" s="23" t="s">
        <v>10</v>
      </c>
      <c r="B6" s="24" t="s">
        <v>11</v>
      </c>
      <c r="C6" s="25">
        <v>106725</v>
      </c>
      <c r="D6" s="25">
        <v>572</v>
      </c>
      <c r="E6" s="25">
        <v>240</v>
      </c>
      <c r="F6" s="25"/>
      <c r="G6" s="25">
        <f>SUM(C6:F6)</f>
        <v>107537</v>
      </c>
      <c r="H6" s="25">
        <v>1848</v>
      </c>
      <c r="I6" s="25"/>
      <c r="J6" s="25"/>
      <c r="K6" s="26">
        <v>22551</v>
      </c>
      <c r="L6" s="26"/>
      <c r="M6" s="25"/>
      <c r="N6" s="25"/>
      <c r="O6" s="25"/>
      <c r="P6" s="25">
        <f>SUM(H6:O6)</f>
        <v>24399</v>
      </c>
      <c r="Q6" s="25">
        <f>G6-P6</f>
        <v>83138</v>
      </c>
      <c r="R6" s="27">
        <v>21.5</v>
      </c>
      <c r="S6" s="17">
        <v>74675</v>
      </c>
      <c r="T6" s="44">
        <f>Q6-S6</f>
        <v>8463</v>
      </c>
    </row>
    <row r="7" spans="1:20" s="17" customFormat="1" ht="12.75" customHeight="1">
      <c r="A7" s="28" t="s">
        <v>12</v>
      </c>
      <c r="B7" s="29" t="s">
        <v>13</v>
      </c>
      <c r="C7" s="30">
        <v>37258</v>
      </c>
      <c r="D7" s="30">
        <v>252</v>
      </c>
      <c r="E7" s="30">
        <v>78105</v>
      </c>
      <c r="F7" s="30">
        <v>5950</v>
      </c>
      <c r="G7" s="25">
        <f>SUM(C7:F7)</f>
        <v>121565</v>
      </c>
      <c r="H7" s="31">
        <v>2154</v>
      </c>
      <c r="I7" s="31"/>
      <c r="J7" s="31">
        <v>9334</v>
      </c>
      <c r="K7" s="32">
        <v>14016</v>
      </c>
      <c r="L7" s="32">
        <v>2300</v>
      </c>
      <c r="M7" s="31"/>
      <c r="N7" s="31"/>
      <c r="O7" s="31"/>
      <c r="P7" s="31">
        <f>SUM(H7:O7)</f>
        <v>27804</v>
      </c>
      <c r="Q7" s="31">
        <f>G7-P7</f>
        <v>93761</v>
      </c>
      <c r="R7" s="33">
        <v>15</v>
      </c>
      <c r="S7" s="17">
        <v>37827</v>
      </c>
      <c r="T7" s="44">
        <f aca="true" t="shared" si="0" ref="T7:T25">Q7-S7</f>
        <v>55934</v>
      </c>
    </row>
    <row r="8" spans="1:20" s="17" customFormat="1" ht="12.75" customHeight="1">
      <c r="A8" s="28" t="s">
        <v>36</v>
      </c>
      <c r="B8" s="29" t="s">
        <v>37</v>
      </c>
      <c r="C8" s="30">
        <v>9441</v>
      </c>
      <c r="D8" s="30"/>
      <c r="E8" s="30"/>
      <c r="F8" s="30">
        <v>1127</v>
      </c>
      <c r="G8" s="25">
        <f>SUM(C8:F8)</f>
        <v>10568</v>
      </c>
      <c r="H8" s="31">
        <v>780</v>
      </c>
      <c r="I8" s="31"/>
      <c r="J8" s="31">
        <v>140</v>
      </c>
      <c r="K8" s="32">
        <v>16862</v>
      </c>
      <c r="L8" s="32"/>
      <c r="M8" s="31"/>
      <c r="N8" s="31"/>
      <c r="O8" s="31"/>
      <c r="P8" s="31">
        <f>SUM(H8:O8)</f>
        <v>17782</v>
      </c>
      <c r="Q8" s="31">
        <f>G8-P8</f>
        <v>-7214</v>
      </c>
      <c r="R8" s="33">
        <v>1</v>
      </c>
      <c r="S8" s="17">
        <v>-7637</v>
      </c>
      <c r="T8" s="44">
        <f t="shared" si="0"/>
        <v>423</v>
      </c>
    </row>
    <row r="9" spans="1:20" s="17" customFormat="1" ht="12.75" customHeight="1">
      <c r="A9" s="28" t="s">
        <v>14</v>
      </c>
      <c r="B9" s="29" t="s">
        <v>15</v>
      </c>
      <c r="C9" s="30">
        <v>1374</v>
      </c>
      <c r="D9" s="30"/>
      <c r="E9" s="30"/>
      <c r="F9" s="30">
        <v>128</v>
      </c>
      <c r="G9" s="25">
        <f>SUM(C9:F9)</f>
        <v>1502</v>
      </c>
      <c r="H9" s="31"/>
      <c r="I9" s="31"/>
      <c r="J9" s="31"/>
      <c r="K9" s="32"/>
      <c r="L9" s="32"/>
      <c r="M9" s="31"/>
      <c r="N9" s="31"/>
      <c r="O9" s="31"/>
      <c r="P9" s="31">
        <f>SUM(H9:M9)</f>
        <v>0</v>
      </c>
      <c r="Q9" s="31">
        <f>G9-P9</f>
        <v>1502</v>
      </c>
      <c r="R9" s="33">
        <v>0</v>
      </c>
      <c r="S9" s="17">
        <v>1587</v>
      </c>
      <c r="T9" s="44">
        <f t="shared" si="0"/>
        <v>-85</v>
      </c>
    </row>
    <row r="10" spans="1:20" s="17" customFormat="1" ht="12.75" customHeight="1" thickBot="1">
      <c r="A10" s="108" t="s">
        <v>16</v>
      </c>
      <c r="B10" s="108" t="s">
        <v>17</v>
      </c>
      <c r="C10" s="31">
        <v>55499</v>
      </c>
      <c r="D10" s="31">
        <v>720</v>
      </c>
      <c r="E10" s="31">
        <v>28680</v>
      </c>
      <c r="F10" s="31">
        <v>6086</v>
      </c>
      <c r="G10" s="25">
        <f>SUM(C10:F10)</f>
        <v>90985</v>
      </c>
      <c r="H10" s="31">
        <v>10385</v>
      </c>
      <c r="I10" s="31">
        <v>422</v>
      </c>
      <c r="J10" s="31">
        <v>4227</v>
      </c>
      <c r="K10" s="32"/>
      <c r="L10" s="32"/>
      <c r="M10" s="31">
        <v>84474</v>
      </c>
      <c r="N10" s="31">
        <v>256943</v>
      </c>
      <c r="O10" s="31">
        <v>50000</v>
      </c>
      <c r="P10" s="31">
        <f>SUM(H10:O10)</f>
        <v>406451</v>
      </c>
      <c r="Q10" s="31">
        <f>G10-P10</f>
        <v>-315466</v>
      </c>
      <c r="R10" s="109">
        <v>7.5</v>
      </c>
      <c r="S10" s="17">
        <v>-213713</v>
      </c>
      <c r="T10" s="44">
        <f t="shared" si="0"/>
        <v>-101753</v>
      </c>
    </row>
    <row r="11" spans="1:20" s="17" customFormat="1" ht="12.75" customHeight="1" thickBot="1">
      <c r="A11" s="36"/>
      <c r="B11" s="37" t="s">
        <v>48</v>
      </c>
      <c r="C11" s="38">
        <f aca="true" t="shared" si="1" ref="C11:R11">SUM(C6:C10)</f>
        <v>210297</v>
      </c>
      <c r="D11" s="38">
        <f t="shared" si="1"/>
        <v>1544</v>
      </c>
      <c r="E11" s="38">
        <f t="shared" si="1"/>
        <v>107025</v>
      </c>
      <c r="F11" s="38">
        <f t="shared" si="1"/>
        <v>13291</v>
      </c>
      <c r="G11" s="38">
        <f t="shared" si="1"/>
        <v>332157</v>
      </c>
      <c r="H11" s="38">
        <f t="shared" si="1"/>
        <v>15167</v>
      </c>
      <c r="I11" s="38">
        <f t="shared" si="1"/>
        <v>422</v>
      </c>
      <c r="J11" s="38">
        <f t="shared" si="1"/>
        <v>13701</v>
      </c>
      <c r="K11" s="38">
        <f t="shared" si="1"/>
        <v>53429</v>
      </c>
      <c r="L11" s="38">
        <f t="shared" si="1"/>
        <v>2300</v>
      </c>
      <c r="M11" s="38">
        <f t="shared" si="1"/>
        <v>84474</v>
      </c>
      <c r="N11" s="38">
        <f t="shared" si="1"/>
        <v>256943</v>
      </c>
      <c r="O11" s="38">
        <f t="shared" si="1"/>
        <v>50000</v>
      </c>
      <c r="P11" s="38">
        <f t="shared" si="1"/>
        <v>476436</v>
      </c>
      <c r="Q11" s="38">
        <f t="shared" si="1"/>
        <v>-144279</v>
      </c>
      <c r="R11" s="39">
        <f t="shared" si="1"/>
        <v>45</v>
      </c>
      <c r="T11" s="44"/>
    </row>
    <row r="12" spans="1:20" s="17" customFormat="1" ht="12.75" customHeight="1" thickBot="1">
      <c r="A12" s="23" t="s">
        <v>20</v>
      </c>
      <c r="B12" s="40" t="s">
        <v>21</v>
      </c>
      <c r="C12" s="41">
        <v>1280</v>
      </c>
      <c r="D12" s="41"/>
      <c r="E12" s="41"/>
      <c r="F12" s="41"/>
      <c r="G12" s="41">
        <f aca="true" t="shared" si="2" ref="G12:G25">SUM(C12:F12)</f>
        <v>1280</v>
      </c>
      <c r="H12" s="41"/>
      <c r="I12" s="41"/>
      <c r="J12" s="41"/>
      <c r="K12" s="42">
        <v>1280</v>
      </c>
      <c r="L12" s="42"/>
      <c r="M12" s="41"/>
      <c r="N12" s="41"/>
      <c r="O12" s="41"/>
      <c r="P12" s="41">
        <f>SUM(H12:M12)</f>
        <v>1280</v>
      </c>
      <c r="Q12" s="41">
        <f>G12-P12</f>
        <v>0</v>
      </c>
      <c r="R12" s="43">
        <v>0</v>
      </c>
      <c r="S12" s="44"/>
      <c r="T12" s="44">
        <f t="shared" si="0"/>
        <v>0</v>
      </c>
    </row>
    <row r="13" spans="1:20" s="7" customFormat="1" ht="12.75" customHeight="1" thickBot="1">
      <c r="A13" s="45">
        <v>1</v>
      </c>
      <c r="B13" s="46" t="s">
        <v>47</v>
      </c>
      <c r="C13" s="47">
        <f>C11+C12</f>
        <v>211577</v>
      </c>
      <c r="D13" s="47">
        <f>D11+D12</f>
        <v>1544</v>
      </c>
      <c r="E13" s="47">
        <f aca="true" t="shared" si="3" ref="E13:R13">E11+E12</f>
        <v>107025</v>
      </c>
      <c r="F13" s="47">
        <f t="shared" si="3"/>
        <v>13291</v>
      </c>
      <c r="G13" s="47">
        <f t="shared" si="3"/>
        <v>333437</v>
      </c>
      <c r="H13" s="47">
        <f t="shared" si="3"/>
        <v>15167</v>
      </c>
      <c r="I13" s="47">
        <f t="shared" si="3"/>
        <v>422</v>
      </c>
      <c r="J13" s="47">
        <f t="shared" si="3"/>
        <v>13701</v>
      </c>
      <c r="K13" s="47">
        <f t="shared" si="3"/>
        <v>54709</v>
      </c>
      <c r="L13" s="47">
        <f t="shared" si="3"/>
        <v>2300</v>
      </c>
      <c r="M13" s="47">
        <f t="shared" si="3"/>
        <v>84474</v>
      </c>
      <c r="N13" s="47">
        <f t="shared" si="3"/>
        <v>256943</v>
      </c>
      <c r="O13" s="47">
        <f t="shared" si="3"/>
        <v>50000</v>
      </c>
      <c r="P13" s="47">
        <f t="shared" si="3"/>
        <v>477716</v>
      </c>
      <c r="Q13" s="47">
        <f t="shared" si="3"/>
        <v>-144279</v>
      </c>
      <c r="R13" s="48">
        <f t="shared" si="3"/>
        <v>45</v>
      </c>
      <c r="S13" s="49"/>
      <c r="T13" s="44"/>
    </row>
    <row r="14" spans="1:20" s="17" customFormat="1" ht="12.75" customHeight="1">
      <c r="A14" s="50">
        <v>2</v>
      </c>
      <c r="B14" s="51" t="s">
        <v>22</v>
      </c>
      <c r="C14" s="52">
        <v>44166</v>
      </c>
      <c r="D14" s="52">
        <v>773</v>
      </c>
      <c r="E14" s="52"/>
      <c r="F14" s="52">
        <v>10292</v>
      </c>
      <c r="G14" s="53">
        <f t="shared" si="2"/>
        <v>55231</v>
      </c>
      <c r="H14" s="54">
        <v>4681</v>
      </c>
      <c r="I14" s="54"/>
      <c r="J14" s="54"/>
      <c r="K14" s="54">
        <v>24992</v>
      </c>
      <c r="L14" s="54"/>
      <c r="M14" s="54"/>
      <c r="N14" s="54"/>
      <c r="O14" s="54"/>
      <c r="P14" s="54">
        <f>SUM(H14:O14)</f>
        <v>29673</v>
      </c>
      <c r="Q14" s="54">
        <f>G14-P14</f>
        <v>25558</v>
      </c>
      <c r="R14" s="55">
        <v>13.5</v>
      </c>
      <c r="S14" s="17">
        <v>21797</v>
      </c>
      <c r="T14" s="44">
        <f t="shared" si="0"/>
        <v>3761</v>
      </c>
    </row>
    <row r="15" spans="1:20" s="17" customFormat="1" ht="12.75" customHeight="1">
      <c r="A15" s="56">
        <v>3</v>
      </c>
      <c r="B15" s="57" t="s">
        <v>23</v>
      </c>
      <c r="C15" s="58">
        <v>124311</v>
      </c>
      <c r="D15" s="58">
        <v>1861</v>
      </c>
      <c r="E15" s="58">
        <v>20000</v>
      </c>
      <c r="F15" s="58">
        <v>16301</v>
      </c>
      <c r="G15" s="59">
        <f t="shared" si="2"/>
        <v>162473</v>
      </c>
      <c r="H15" s="60">
        <v>6756</v>
      </c>
      <c r="I15" s="60"/>
      <c r="J15" s="60">
        <v>10617</v>
      </c>
      <c r="K15" s="60">
        <v>79171</v>
      </c>
      <c r="L15" s="60"/>
      <c r="M15" s="60"/>
      <c r="N15" s="60"/>
      <c r="O15" s="60"/>
      <c r="P15" s="54">
        <f>SUM(H15:O15)</f>
        <v>96544</v>
      </c>
      <c r="Q15" s="60">
        <f>G15-P15</f>
        <v>65929</v>
      </c>
      <c r="R15" s="61">
        <v>36</v>
      </c>
      <c r="S15" s="17">
        <v>43506</v>
      </c>
      <c r="T15" s="44">
        <f t="shared" si="0"/>
        <v>22423</v>
      </c>
    </row>
    <row r="16" spans="1:20" s="17" customFormat="1" ht="12.75" customHeight="1">
      <c r="A16" s="56">
        <v>4</v>
      </c>
      <c r="B16" s="57" t="s">
        <v>24</v>
      </c>
      <c r="C16" s="58">
        <v>51723</v>
      </c>
      <c r="D16" s="58">
        <v>538</v>
      </c>
      <c r="E16" s="58"/>
      <c r="F16" s="58">
        <v>446</v>
      </c>
      <c r="G16" s="59">
        <f t="shared" si="2"/>
        <v>52707</v>
      </c>
      <c r="H16" s="60">
        <v>11267</v>
      </c>
      <c r="I16" s="60"/>
      <c r="J16" s="60">
        <v>27361</v>
      </c>
      <c r="K16" s="60"/>
      <c r="L16" s="60"/>
      <c r="M16" s="60"/>
      <c r="N16" s="60"/>
      <c r="O16" s="60"/>
      <c r="P16" s="54">
        <f>SUM(H16:O16)</f>
        <v>38628</v>
      </c>
      <c r="Q16" s="60">
        <f>G16-P16</f>
        <v>14079</v>
      </c>
      <c r="R16" s="62">
        <v>15.375</v>
      </c>
      <c r="S16" s="17">
        <v>10022</v>
      </c>
      <c r="T16" s="44">
        <f t="shared" si="0"/>
        <v>4057</v>
      </c>
    </row>
    <row r="17" spans="1:20" s="17" customFormat="1" ht="12.75" customHeight="1" thickBot="1">
      <c r="A17" s="63">
        <v>5</v>
      </c>
      <c r="B17" s="64" t="s">
        <v>25</v>
      </c>
      <c r="C17" s="65">
        <v>16486</v>
      </c>
      <c r="D17" s="65"/>
      <c r="E17" s="65">
        <v>400</v>
      </c>
      <c r="F17" s="65"/>
      <c r="G17" s="66">
        <f t="shared" si="2"/>
        <v>16886</v>
      </c>
      <c r="H17" s="67">
        <v>50</v>
      </c>
      <c r="I17" s="67"/>
      <c r="J17" s="67"/>
      <c r="K17" s="67">
        <v>16868</v>
      </c>
      <c r="L17" s="67"/>
      <c r="M17" s="67"/>
      <c r="N17" s="67"/>
      <c r="O17" s="67"/>
      <c r="P17" s="68">
        <f>SUM(H17:O17)</f>
        <v>16918</v>
      </c>
      <c r="Q17" s="67">
        <f>G17-P17</f>
        <v>-32</v>
      </c>
      <c r="R17" s="69">
        <v>3</v>
      </c>
      <c r="S17" s="17">
        <v>-487</v>
      </c>
      <c r="T17" s="44">
        <f t="shared" si="0"/>
        <v>455</v>
      </c>
    </row>
    <row r="18" spans="1:20" s="76" customFormat="1" ht="12.75" customHeight="1" thickBot="1">
      <c r="A18" s="70"/>
      <c r="B18" s="71" t="s">
        <v>26</v>
      </c>
      <c r="C18" s="72">
        <f>SUM(C14:C17)</f>
        <v>236686</v>
      </c>
      <c r="D18" s="72">
        <f>SUM(D14:D17)</f>
        <v>3172</v>
      </c>
      <c r="E18" s="72">
        <f>SUM(E14:E17)</f>
        <v>20400</v>
      </c>
      <c r="F18" s="72">
        <f>SUM(F14:F17)</f>
        <v>27039</v>
      </c>
      <c r="G18" s="73">
        <f t="shared" si="2"/>
        <v>287297</v>
      </c>
      <c r="H18" s="72">
        <f>SUM(H14:H17)</f>
        <v>22754</v>
      </c>
      <c r="I18" s="72">
        <f>SUM(I14:I17)</f>
        <v>0</v>
      </c>
      <c r="J18" s="72">
        <f aca="true" t="shared" si="4" ref="J18:P18">SUM(J14:J17)</f>
        <v>37978</v>
      </c>
      <c r="K18" s="72">
        <f t="shared" si="4"/>
        <v>121031</v>
      </c>
      <c r="L18" s="72">
        <f t="shared" si="4"/>
        <v>0</v>
      </c>
      <c r="M18" s="72">
        <f t="shared" si="4"/>
        <v>0</v>
      </c>
      <c r="N18" s="72">
        <f t="shared" si="4"/>
        <v>0</v>
      </c>
      <c r="O18" s="72">
        <f t="shared" si="4"/>
        <v>0</v>
      </c>
      <c r="P18" s="72">
        <f t="shared" si="4"/>
        <v>181763</v>
      </c>
      <c r="Q18" s="47">
        <f>Q14+Q15+Q16+Q17</f>
        <v>105534</v>
      </c>
      <c r="R18" s="74">
        <f>SUM(R14:R17)</f>
        <v>67.875</v>
      </c>
      <c r="S18" s="75"/>
      <c r="T18" s="44">
        <f t="shared" si="0"/>
        <v>105534</v>
      </c>
    </row>
    <row r="19" spans="1:20" s="76" customFormat="1" ht="12.75" customHeight="1" thickBot="1">
      <c r="A19" s="77"/>
      <c r="B19" s="78"/>
      <c r="C19" s="79"/>
      <c r="D19" s="79"/>
      <c r="E19" s="79"/>
      <c r="F19" s="79"/>
      <c r="G19" s="41">
        <f t="shared" si="2"/>
        <v>0</v>
      </c>
      <c r="H19" s="79"/>
      <c r="I19" s="79"/>
      <c r="J19" s="79"/>
      <c r="K19" s="79"/>
      <c r="L19" s="79"/>
      <c r="M19" s="79"/>
      <c r="N19" s="79"/>
      <c r="O19" s="79"/>
      <c r="P19" s="79"/>
      <c r="Q19" s="68"/>
      <c r="R19" s="80"/>
      <c r="T19" s="44">
        <f t="shared" si="0"/>
        <v>0</v>
      </c>
    </row>
    <row r="20" spans="1:20" s="82" customFormat="1" ht="12.75" customHeight="1" thickBot="1">
      <c r="A20" s="70" t="s">
        <v>38</v>
      </c>
      <c r="B20" s="71" t="s">
        <v>32</v>
      </c>
      <c r="C20" s="72">
        <f>C13+C18</f>
        <v>448263</v>
      </c>
      <c r="D20" s="72">
        <f>D13+D18</f>
        <v>4716</v>
      </c>
      <c r="E20" s="72">
        <f>E13+E18</f>
        <v>127425</v>
      </c>
      <c r="F20" s="72">
        <f>F13+F18</f>
        <v>40330</v>
      </c>
      <c r="G20" s="73">
        <f t="shared" si="2"/>
        <v>620734</v>
      </c>
      <c r="H20" s="72">
        <f>H13+H18</f>
        <v>37921</v>
      </c>
      <c r="I20" s="72">
        <f>I13+I18</f>
        <v>422</v>
      </c>
      <c r="J20" s="72">
        <f aca="true" t="shared" si="5" ref="J20:R20">J13+J18</f>
        <v>51679</v>
      </c>
      <c r="K20" s="72">
        <f t="shared" si="5"/>
        <v>175740</v>
      </c>
      <c r="L20" s="72">
        <f t="shared" si="5"/>
        <v>2300</v>
      </c>
      <c r="M20" s="72">
        <f t="shared" si="5"/>
        <v>84474</v>
      </c>
      <c r="N20" s="72">
        <f t="shared" si="5"/>
        <v>256943</v>
      </c>
      <c r="O20" s="72">
        <f t="shared" si="5"/>
        <v>50000</v>
      </c>
      <c r="P20" s="72">
        <f t="shared" si="5"/>
        <v>659479</v>
      </c>
      <c r="Q20" s="72">
        <f t="shared" si="5"/>
        <v>-38745</v>
      </c>
      <c r="R20" s="81">
        <f t="shared" si="5"/>
        <v>112.875</v>
      </c>
      <c r="T20" s="44">
        <f t="shared" si="0"/>
        <v>-38745</v>
      </c>
    </row>
    <row r="21" spans="1:20" s="8" customFormat="1" ht="12.75" customHeight="1">
      <c r="A21" s="83" t="s">
        <v>27</v>
      </c>
      <c r="B21" s="24" t="s">
        <v>28</v>
      </c>
      <c r="C21" s="84">
        <v>33932</v>
      </c>
      <c r="D21" s="84">
        <v>1832</v>
      </c>
      <c r="E21" s="84"/>
      <c r="F21" s="84"/>
      <c r="G21" s="25">
        <f t="shared" si="2"/>
        <v>35764</v>
      </c>
      <c r="H21" s="84">
        <v>4318</v>
      </c>
      <c r="I21" s="84"/>
      <c r="J21" s="84">
        <v>1237</v>
      </c>
      <c r="K21" s="85">
        <v>3363</v>
      </c>
      <c r="L21" s="85"/>
      <c r="M21" s="84"/>
      <c r="N21" s="84"/>
      <c r="O21" s="84"/>
      <c r="P21" s="84">
        <f>SUM(H21:O21)</f>
        <v>8918</v>
      </c>
      <c r="Q21" s="84">
        <f>G21-P21</f>
        <v>26846</v>
      </c>
      <c r="R21" s="86">
        <v>9</v>
      </c>
      <c r="S21" s="8">
        <v>22473</v>
      </c>
      <c r="T21" s="44">
        <f t="shared" si="0"/>
        <v>4373</v>
      </c>
    </row>
    <row r="22" spans="1:20" s="8" customFormat="1" ht="12.75" customHeight="1" thickBot="1">
      <c r="A22" s="87" t="s">
        <v>29</v>
      </c>
      <c r="B22" s="34" t="s">
        <v>30</v>
      </c>
      <c r="C22" s="88">
        <v>14394</v>
      </c>
      <c r="D22" s="88">
        <v>378</v>
      </c>
      <c r="E22" s="88"/>
      <c r="F22" s="88"/>
      <c r="G22" s="35">
        <f t="shared" si="2"/>
        <v>14772</v>
      </c>
      <c r="H22" s="88">
        <v>863</v>
      </c>
      <c r="I22" s="88"/>
      <c r="J22" s="88">
        <v>2010</v>
      </c>
      <c r="K22" s="89"/>
      <c r="L22" s="89"/>
      <c r="M22" s="88"/>
      <c r="N22" s="88"/>
      <c r="O22" s="88"/>
      <c r="P22" s="88">
        <f>SUM(H22:O22)</f>
        <v>2873</v>
      </c>
      <c r="Q22" s="88">
        <f>G22-P22</f>
        <v>11899</v>
      </c>
      <c r="R22" s="90">
        <v>5.25</v>
      </c>
      <c r="S22" s="8">
        <v>9950</v>
      </c>
      <c r="T22" s="44">
        <f t="shared" si="0"/>
        <v>1949</v>
      </c>
    </row>
    <row r="23" spans="1:20" s="93" customFormat="1" ht="12.75" customHeight="1" thickBot="1">
      <c r="A23" s="91">
        <v>6</v>
      </c>
      <c r="B23" s="71" t="s">
        <v>31</v>
      </c>
      <c r="C23" s="72">
        <f>SUM(C21:C22)</f>
        <v>48326</v>
      </c>
      <c r="D23" s="72">
        <f>SUM(D21:D22)</f>
        <v>2210</v>
      </c>
      <c r="E23" s="72">
        <f>SUM(E21:E22)</f>
        <v>0</v>
      </c>
      <c r="F23" s="72">
        <f>SUM(F21:F22)</f>
        <v>0</v>
      </c>
      <c r="G23" s="73">
        <f t="shared" si="2"/>
        <v>50536</v>
      </c>
      <c r="H23" s="72">
        <f>SUM(H21:H22)</f>
        <v>5181</v>
      </c>
      <c r="I23" s="72">
        <f>SUM(I21:I22)</f>
        <v>0</v>
      </c>
      <c r="J23" s="72">
        <f aca="true" t="shared" si="6" ref="J23:O23">SUM(J21:J22)</f>
        <v>3247</v>
      </c>
      <c r="K23" s="72">
        <f t="shared" si="6"/>
        <v>3363</v>
      </c>
      <c r="L23" s="72">
        <f t="shared" si="6"/>
        <v>0</v>
      </c>
      <c r="M23" s="72">
        <f t="shared" si="6"/>
        <v>0</v>
      </c>
      <c r="N23" s="72">
        <f t="shared" si="6"/>
        <v>0</v>
      </c>
      <c r="O23" s="72">
        <f t="shared" si="6"/>
        <v>0</v>
      </c>
      <c r="P23" s="72">
        <f>SUM(H23:O23)</f>
        <v>11791</v>
      </c>
      <c r="Q23" s="72">
        <f>G23-P23</f>
        <v>38745</v>
      </c>
      <c r="R23" s="92">
        <f>SUM(R21:R22)</f>
        <v>14.25</v>
      </c>
      <c r="T23" s="44">
        <f t="shared" si="0"/>
        <v>38745</v>
      </c>
    </row>
    <row r="24" spans="1:20" s="8" customFormat="1" ht="12.75" customHeight="1" thickBot="1">
      <c r="A24" s="94"/>
      <c r="B24" s="40"/>
      <c r="C24" s="95"/>
      <c r="D24" s="95"/>
      <c r="E24" s="95"/>
      <c r="F24" s="95"/>
      <c r="G24" s="41">
        <f t="shared" si="2"/>
        <v>0</v>
      </c>
      <c r="H24" s="95"/>
      <c r="I24" s="95"/>
      <c r="J24" s="95"/>
      <c r="K24" s="96"/>
      <c r="L24" s="96"/>
      <c r="M24" s="95"/>
      <c r="N24" s="95"/>
      <c r="O24" s="95"/>
      <c r="P24" s="95"/>
      <c r="Q24" s="95"/>
      <c r="R24" s="97"/>
      <c r="T24" s="44">
        <f t="shared" si="0"/>
        <v>0</v>
      </c>
    </row>
    <row r="25" spans="1:20" s="8" customFormat="1" ht="12.75" customHeight="1" thickBot="1">
      <c r="A25" s="91"/>
      <c r="B25" s="71" t="s">
        <v>46</v>
      </c>
      <c r="C25" s="72">
        <f>C20+C23</f>
        <v>496589</v>
      </c>
      <c r="D25" s="72">
        <f>D20+D23</f>
        <v>6926</v>
      </c>
      <c r="E25" s="72">
        <f aca="true" t="shared" si="7" ref="E25:R25">E20+E23</f>
        <v>127425</v>
      </c>
      <c r="F25" s="72">
        <f t="shared" si="7"/>
        <v>40330</v>
      </c>
      <c r="G25" s="73">
        <f t="shared" si="2"/>
        <v>671270</v>
      </c>
      <c r="H25" s="72">
        <f t="shared" si="7"/>
        <v>43102</v>
      </c>
      <c r="I25" s="72">
        <f t="shared" si="7"/>
        <v>422</v>
      </c>
      <c r="J25" s="72">
        <f t="shared" si="7"/>
        <v>54926</v>
      </c>
      <c r="K25" s="72">
        <f t="shared" si="7"/>
        <v>179103</v>
      </c>
      <c r="L25" s="72">
        <f t="shared" si="7"/>
        <v>2300</v>
      </c>
      <c r="M25" s="72">
        <f t="shared" si="7"/>
        <v>84474</v>
      </c>
      <c r="N25" s="72">
        <f t="shared" si="7"/>
        <v>256943</v>
      </c>
      <c r="O25" s="72">
        <f t="shared" si="7"/>
        <v>50000</v>
      </c>
      <c r="P25" s="72">
        <f t="shared" si="7"/>
        <v>671270</v>
      </c>
      <c r="Q25" s="72">
        <f t="shared" si="7"/>
        <v>0</v>
      </c>
      <c r="R25" s="92">
        <f t="shared" si="7"/>
        <v>127.125</v>
      </c>
      <c r="T25" s="44">
        <f t="shared" si="0"/>
        <v>0</v>
      </c>
    </row>
    <row r="26" spans="1:18" s="102" customFormat="1" ht="10.5">
      <c r="A26" s="98"/>
      <c r="B26" s="111" t="s">
        <v>51</v>
      </c>
      <c r="C26" s="112"/>
      <c r="D26" s="110"/>
      <c r="E26" s="99"/>
      <c r="F26" s="99"/>
      <c r="G26" s="99"/>
      <c r="H26" s="99"/>
      <c r="I26" s="99"/>
      <c r="J26" s="99"/>
      <c r="K26" s="100"/>
      <c r="L26" s="100"/>
      <c r="M26" s="99"/>
      <c r="N26" s="99"/>
      <c r="O26" s="99"/>
      <c r="P26" s="99"/>
      <c r="Q26" s="99"/>
      <c r="R26" s="101">
        <v>17.5</v>
      </c>
    </row>
    <row r="27" spans="1:18" s="8" customFormat="1" ht="12.75">
      <c r="A27" s="103"/>
      <c r="B27" s="103"/>
      <c r="C27" s="104"/>
      <c r="D27" s="104"/>
      <c r="E27" s="104"/>
      <c r="F27" s="104"/>
      <c r="G27" s="105"/>
      <c r="H27" s="104"/>
      <c r="I27" s="104"/>
      <c r="J27" s="104"/>
      <c r="K27" s="106"/>
      <c r="L27" s="106"/>
      <c r="M27" s="104"/>
      <c r="N27" s="104"/>
      <c r="O27" s="104"/>
      <c r="P27" s="104"/>
      <c r="Q27" s="104"/>
      <c r="R27" s="103"/>
    </row>
    <row r="28" spans="1:18" s="8" customFormat="1" ht="12.75">
      <c r="A28" s="103"/>
      <c r="B28" s="103"/>
      <c r="C28" s="104"/>
      <c r="D28" s="104"/>
      <c r="E28" s="104"/>
      <c r="F28" s="104"/>
      <c r="G28" s="104"/>
      <c r="H28" s="104"/>
      <c r="I28" s="104"/>
      <c r="J28" s="104"/>
      <c r="K28" s="106"/>
      <c r="L28" s="106"/>
      <c r="M28" s="104"/>
      <c r="N28" s="104"/>
      <c r="O28" s="104"/>
      <c r="P28" s="104"/>
      <c r="Q28" s="104"/>
      <c r="R28" s="103"/>
    </row>
    <row r="29" spans="1:18" s="8" customFormat="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6"/>
      <c r="L29" s="107"/>
      <c r="M29" s="103"/>
      <c r="N29" s="103"/>
      <c r="O29" s="103"/>
      <c r="P29" s="103"/>
      <c r="Q29" s="103"/>
      <c r="R29" s="103"/>
    </row>
    <row r="30" spans="1:18" s="8" customFormat="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7"/>
      <c r="L30" s="107"/>
      <c r="M30" s="103"/>
      <c r="N30" s="103"/>
      <c r="O30" s="103"/>
      <c r="P30" s="103"/>
      <c r="Q30" s="103"/>
      <c r="R30" s="103"/>
    </row>
    <row r="31" spans="1:18" s="8" customFormat="1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7"/>
      <c r="L31" s="107"/>
      <c r="M31" s="103"/>
      <c r="N31" s="103"/>
      <c r="O31" s="103"/>
      <c r="P31" s="103"/>
      <c r="Q31" s="103"/>
      <c r="R31" s="103"/>
    </row>
    <row r="32" spans="1:18" s="8" customFormat="1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7"/>
      <c r="L32" s="107"/>
      <c r="M32" s="103"/>
      <c r="N32" s="103"/>
      <c r="O32" s="103"/>
      <c r="P32" s="103"/>
      <c r="Q32" s="103"/>
      <c r="R32" s="103"/>
    </row>
    <row r="33" spans="1:18" s="8" customFormat="1" ht="12.7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7"/>
      <c r="L33" s="107"/>
      <c r="M33" s="103"/>
      <c r="N33" s="103"/>
      <c r="O33" s="103"/>
      <c r="P33" s="103"/>
      <c r="Q33" s="103"/>
      <c r="R33" s="103"/>
    </row>
    <row r="34" spans="1:18" s="8" customFormat="1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7"/>
      <c r="L34" s="107"/>
      <c r="M34" s="103"/>
      <c r="N34" s="103"/>
      <c r="O34" s="103"/>
      <c r="P34" s="103"/>
      <c r="Q34" s="103"/>
      <c r="R34" s="103"/>
    </row>
    <row r="35" spans="1:18" s="8" customFormat="1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7"/>
      <c r="L35" s="107"/>
      <c r="M35" s="103"/>
      <c r="N35" s="103"/>
      <c r="O35" s="103"/>
      <c r="P35" s="103"/>
      <c r="Q35" s="103"/>
      <c r="R35" s="103"/>
    </row>
    <row r="36" spans="1:18" s="8" customFormat="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7"/>
      <c r="L36" s="107"/>
      <c r="M36" s="103"/>
      <c r="N36" s="103"/>
      <c r="O36" s="103"/>
      <c r="P36" s="103"/>
      <c r="Q36" s="103"/>
      <c r="R36" s="103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5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5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5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5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5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5"/>
      <c r="L91" s="5"/>
      <c r="M91" s="4"/>
      <c r="N91" s="4"/>
      <c r="O91" s="4"/>
      <c r="P91" s="4"/>
      <c r="Q91" s="4"/>
      <c r="R91" s="4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3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3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3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3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3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3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3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1"/>
      <c r="N409" s="1"/>
      <c r="O409" s="1"/>
      <c r="P409" s="1"/>
      <c r="Q409" s="1"/>
    </row>
    <row r="410" spans="1:1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3"/>
      <c r="M410" s="1"/>
      <c r="N410" s="1"/>
      <c r="O410" s="1"/>
      <c r="P410" s="1"/>
      <c r="Q410" s="1"/>
    </row>
  </sheetData>
  <mergeCells count="5">
    <mergeCell ref="A1:R1"/>
    <mergeCell ref="B26:C26"/>
    <mergeCell ref="H3:P3"/>
    <mergeCell ref="Q2:R2"/>
    <mergeCell ref="C3:G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2006-01-27T07:42:28Z</cp:lastPrinted>
  <dcterms:created xsi:type="dcterms:W3CDTF">2003-02-16T18:36:07Z</dcterms:created>
  <dcterms:modified xsi:type="dcterms:W3CDTF">2007-02-26T07:38:39Z</dcterms:modified>
  <cp:category/>
  <cp:version/>
  <cp:contentType/>
  <cp:contentStatus/>
</cp:coreProperties>
</file>